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172.17.100.21\文書分類フォルダ\0430_下水道課\01_総括\09_調査報告\R_07\003_調査報告（行方市内部へ報告）\R080129〆公営企業に係る経営比較分析表（令和６年度決算）の分析等について\★経営比較分析表ダウンロードデータ（R６決算）\29_行方市\"/>
    </mc:Choice>
  </mc:AlternateContent>
  <workbookProtection workbookAlgorithmName="SHA-512" workbookHashValue="j/FCMA1fcUEVnTOHvUVM84yv3dg98eFMychqAK8+fEQb3NSuT009x3A4yvVSG2uToakbZnGy+s/ow+2bkjQjuA==" workbookSaltValue="gUpWeck3ponGhkMXIJdshA==" workbookSpinCount="100000" lockStructure="1"/>
  <bookViews>
    <workbookView xWindow="-120" yWindow="-120" windowWidth="20730" windowHeight="11040"/>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U6" i="5"/>
  <c r="BB8" i="4" s="1"/>
  <c r="T6" i="5"/>
  <c r="AT8" i="4" s="1"/>
  <c r="S6" i="5"/>
  <c r="AL8" i="4" s="1"/>
  <c r="R6" i="5"/>
  <c r="AD10" i="4" s="1"/>
  <c r="Q6" i="5"/>
  <c r="W10" i="4" s="1"/>
  <c r="P6" i="5"/>
  <c r="P10" i="4" s="1"/>
  <c r="O6" i="5"/>
  <c r="N6" i="5"/>
  <c r="B10" i="4" s="1"/>
  <c r="M6" i="5"/>
  <c r="AD8" i="4" s="1"/>
  <c r="L6" i="5"/>
  <c r="W8" i="4" s="1"/>
  <c r="K6" i="5"/>
  <c r="P8" i="4" s="1"/>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K85" i="4"/>
  <c r="J85" i="4"/>
  <c r="G85" i="4"/>
  <c r="F85" i="4"/>
  <c r="AL10" i="4"/>
  <c r="I10" i="4"/>
  <c r="I8" i="4"/>
</calcChain>
</file>

<file path=xl/sharedStrings.xml><?xml version="1.0" encoding="utf-8"?>
<sst xmlns="http://schemas.openxmlformats.org/spreadsheetml/2006/main" count="231" uniqueCount="116">
  <si>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</si>
  <si>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</si>
  <si>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</si>
  <si>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</si>
  <si>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</si>
  <si>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</si>
  <si>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</si>
  <si>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</si>
  <si>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</si>
  <si>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</si>
  <si>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</si>
  <si>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</si>
  <si>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</si>
  <si>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</si>
  <si>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</si>
  <si>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</si>
  <si>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</si>
  <si>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</si>
  <si>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</si>
  <si>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</si>
  <si>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</si>
  <si>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</si>
  <si>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</si>
  <si>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</si>
  <si>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</si>
  <si>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</si>
  <si>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</si>
  <si>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</si>
  <si>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</si>
  <si>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</si>
  <si>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</si>
  <si>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</si>
  <si>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</si>
  <si>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</si>
  <si>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</si>
  <si>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</si>
  <si>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</si>
  <si>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</si>
  <si>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</si>
  <si>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</si>
  <si>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</si>
  <si>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</si>
  <si>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</si>
  <si>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</si>
  <si>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</si>
  <si>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</si>
  <si>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</si>
  <si>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</si>
  <si>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</si>
  <si>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</si>
  <si>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</si>
  <si>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</si>
  <si>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</si>
  <si>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</si>
  <si>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</si>
  <si>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</si>
  <si>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</si>
  <si>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</si>
  <si>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</si>
  <si>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</si>
  <si>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</si>
  <si>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</si>
  <si>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</si>
  <si>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</si>
  <si>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</si>
  <si>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</si>
  <si>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</si>
  <si>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</si>
  <si>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</si>
  <si>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</si>
  <si>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</si>
  <si>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</si>
  <si>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</si>
  <si>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</si>
  <si>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</si>
  <si>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</si>
  <si>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</si>
  <si>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</si>
  <si>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</si>
  <si>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</si>
  <si>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</si>
  <si>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</si>
  <si>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</si>
  <si>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</si>
  <si>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</si>
  <si>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</si>
  <si>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</si>
  <si>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</si>
  <si>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</si>
  <si>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</si>
  <si>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</si>
  <si>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</si>
  <si>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</si>
  <si>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</si>
  <si>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</si>
  <si>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</si>
  <si>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茨城県　行方市</t>
  </si>
  <si>
    <t>法適用</t>
  </si>
  <si>
    <t>下水道事業</t>
  </si>
  <si>
    <t>農業集落排水</t>
  </si>
  <si>
    <t>F1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</si>
  <si>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</si>
  <si>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</si>
  <si>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</si>
  <si>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</si>
  <si>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</si>
  <si>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</si>
  <si>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</si>
  <si>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</si>
  <si>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</si>
  <si>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</si>
  <si>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</si>
  <si>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</si>
  <si>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①経常収支比率：単年度収支が黒字の105.99％となってはいるものの経常収益では使用料金の割合が低く、一般会計からの繰入金に依存している状況である。使用料についても、人口減少に伴い収益の増加が見込めなくなることが予想されるため、使用料水準を評価しながら経営改善を図るとともに、経常的な維持管理費用の削減に努めていく必要がある。
⑤経費回収率：使用料で回収すべき経費を全て賄えていれば100％以上であるが、それを下回る65.96％であり、前年度に比べ改善が見られたものの、まだ低い水準である。今後は使用料水準を評価しながら経営改善を図っていく。
⑥汚水処理原価：類似団体と比較して高い268.14円となった。物価高が影響したものと考えられる。今後は、接続率の向上により施設利用率を改善することで汚水処理原価の削減に努めると共に、広域化、共同化についても検討していく必要がある。
⑦施設利用率：全国平均を超えることができたが、50.14％と能力の半分程度の利用率である。今後、人口減少が進み，施設・設備の利用率が低下することが推察されることから、処理施設の統合などを検討していく必要がある。
⑧水洗化率：前年度比で0.04％の減少で、ほぼ横ばいとなった。全国平均及び類似団体と比較しても低い76.32％となっている。要因としては，区域内の人口減少や高齢化に伴い接続率が伸びないことが考えられる。継続的に接続促進のための広報活動などを強化し、接続率の向上に努めていく。</t>
    <rPh sb="93" eb="95">
      <t>ゾウカ</t>
    </rPh>
    <rPh sb="146" eb="148">
      <t>ヒヨウ</t>
    </rPh>
    <rPh sb="218" eb="221">
      <t>ゼンネンド</t>
    </rPh>
    <rPh sb="222" eb="223">
      <t>クラ</t>
    </rPh>
    <rPh sb="224" eb="226">
      <t>カイゼン</t>
    </rPh>
    <rPh sb="227" eb="228">
      <t>ミ</t>
    </rPh>
    <rPh sb="237" eb="238">
      <t>ヒク</t>
    </rPh>
    <rPh sb="239" eb="241">
      <t>スイジュン</t>
    </rPh>
    <rPh sb="245" eb="247">
      <t>コンゴ</t>
    </rPh>
    <rPh sb="248" eb="251">
      <t>シヨウリョウ</t>
    </rPh>
    <rPh sb="251" eb="253">
      <t>スイジュン</t>
    </rPh>
    <rPh sb="254" eb="256">
      <t>ヒョウカ</t>
    </rPh>
    <rPh sb="260" eb="262">
      <t>ケイエイ</t>
    </rPh>
    <rPh sb="262" eb="264">
      <t>カイゼン</t>
    </rPh>
    <rPh sb="265" eb="266">
      <t>ハカ</t>
    </rPh>
    <rPh sb="303" eb="306">
      <t>ブッカダカ</t>
    </rPh>
    <rPh sb="307" eb="309">
      <t>エイキョウ</t>
    </rPh>
    <rPh sb="314" eb="315">
      <t>カンガ</t>
    </rPh>
    <rPh sb="320" eb="322">
      <t>コンゴ</t>
    </rPh>
    <rPh sb="324" eb="326">
      <t>セツゾク</t>
    </rPh>
    <rPh sb="326" eb="327">
      <t>リツ</t>
    </rPh>
    <rPh sb="328" eb="330">
      <t>コウジョウ</t>
    </rPh>
    <rPh sb="333" eb="335">
      <t>シセツ</t>
    </rPh>
    <rPh sb="335" eb="337">
      <t>リヨウ</t>
    </rPh>
    <rPh sb="337" eb="338">
      <t>リツ</t>
    </rPh>
    <rPh sb="339" eb="341">
      <t>カイゼン</t>
    </rPh>
    <rPh sb="346" eb="348">
      <t>オスイ</t>
    </rPh>
    <rPh sb="348" eb="350">
      <t>ショリ</t>
    </rPh>
    <rPh sb="350" eb="352">
      <t>ゲンカ</t>
    </rPh>
    <rPh sb="353" eb="355">
      <t>サクゲン</t>
    </rPh>
    <rPh sb="356" eb="357">
      <t>ツト</t>
    </rPh>
    <rPh sb="360" eb="361">
      <t>トモ</t>
    </rPh>
    <rPh sb="363" eb="366">
      <t>コウイキカ</t>
    </rPh>
    <rPh sb="367" eb="370">
      <t>キョウドウカ</t>
    </rPh>
    <rPh sb="375" eb="377">
      <t>ケントウ</t>
    </rPh>
    <rPh sb="381" eb="383">
      <t>ヒツヨウ</t>
    </rPh>
    <rPh sb="400" eb="401">
      <t>コ</t>
    </rPh>
    <rPh sb="418" eb="420">
      <t>ノウリョク</t>
    </rPh>
    <rPh sb="421" eb="423">
      <t>ハンブン</t>
    </rPh>
    <rPh sb="423" eb="425">
      <t>テイド</t>
    </rPh>
    <rPh sb="426" eb="429">
      <t>リヨウリツ</t>
    </rPh>
    <rPh sb="433" eb="435">
      <t>コンゴ</t>
    </rPh>
    <rPh sb="461" eb="463">
      <t>スイサツ</t>
    </rPh>
    <rPh sb="471" eb="473">
      <t>ショリ</t>
    </rPh>
    <rPh sb="473" eb="475">
      <t>シセツ</t>
    </rPh>
    <rPh sb="476" eb="478">
      <t>トウゴウ</t>
    </rPh>
    <rPh sb="481" eb="483">
      <t>ケントウ</t>
    </rPh>
    <rPh sb="487" eb="489">
      <t>ヒツヨウ</t>
    </rPh>
    <rPh sb="511" eb="513">
      <t>ゲンショウ</t>
    </rPh>
    <rPh sb="517" eb="518">
      <t>ヨコ</t>
    </rPh>
    <phoneticPr fontId="4"/>
  </si>
  <si>
    <t>①有形固定資産減価償却率：全国平均及び類似団体と比較して低い17.67％となった。要因としては、法定耐用年数に近い資産が少ないことが考えられる。一方で，将来的には平成22年度に供用開始した玉造北部地区の施設の法定耐用年数が到来することから、広域化・共同化など、経費削減に向けた投資なども考えていく必要がある。</t>
    <rPh sb="130" eb="132">
      <t>ケイヒ</t>
    </rPh>
    <rPh sb="132" eb="134">
      <t>サクゲン</t>
    </rPh>
    <rPh sb="135" eb="136">
      <t>ム</t>
    </rPh>
    <rPh sb="138" eb="140">
      <t>トウシ</t>
    </rPh>
    <rPh sb="143" eb="144">
      <t>カンガ</t>
    </rPh>
    <rPh sb="148" eb="150">
      <t>ヒツヨウ</t>
    </rPh>
    <phoneticPr fontId="4"/>
  </si>
  <si>
    <t>　すでに予定していた管きょの布設工事が終わり、建設を担う職員も居なくなったことから、将来的に更新の時期を迎えた時の人材の確保をどのようにしていくのか考慮する必要がある。
　人件費、電気代、光熱水、薬品等の高騰に対して、収益を増大させる必要がある。農家の所得の増加率等を統計データで調べ使用料の水準を決めるとともに、場合によっては一般会計からの繰り入れ増加も視野に入れながら経営を存続させなければならない。</t>
    <rPh sb="4" eb="6">
      <t>ヨテイ</t>
    </rPh>
    <rPh sb="10" eb="11">
      <t>カン</t>
    </rPh>
    <rPh sb="14" eb="16">
      <t>フセツ</t>
    </rPh>
    <rPh sb="16" eb="18">
      <t>コウジ</t>
    </rPh>
    <rPh sb="19" eb="20">
      <t>オ</t>
    </rPh>
    <rPh sb="26" eb="27">
      <t>ニナ</t>
    </rPh>
    <rPh sb="31" eb="32">
      <t>イ</t>
    </rPh>
    <rPh sb="42" eb="45">
      <t>ショウライテキ</t>
    </rPh>
    <rPh sb="46" eb="48">
      <t>コウシン</t>
    </rPh>
    <rPh sb="49" eb="51">
      <t>ジキ</t>
    </rPh>
    <rPh sb="52" eb="53">
      <t>ムカ</t>
    </rPh>
    <rPh sb="55" eb="56">
      <t>トキ</t>
    </rPh>
    <rPh sb="78" eb="80">
      <t>ヒツヨウ</t>
    </rPh>
    <rPh sb="123" eb="125">
      <t>ノウカ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</si>
</sst>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98E-4D51-8836-057E9C15FE03}"/>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0.25</c:v>
                </c:pt>
                <c:pt idx="1">
                  <c:v>0.01</c:v>
                </c:pt>
                <c:pt idx="2">
                  <c:v>0.01</c:v>
                </c:pt>
                <c:pt idx="3">
                  <c:v>0.02</c:v>
                </c:pt>
                <c:pt idx="4">
                  <c:v>0.02</c:v>
                </c:pt>
              </c:numCache>
            </c:numRef>
          </c:val>
          <c:smooth val="0"/>
          <c:extLst>
            <c:ext xmlns:c16="http://schemas.microsoft.com/office/drawing/2014/chart" uri="{C3380CC4-5D6E-409C-BE32-E72D297353CC}">
              <c16:uniqueId val="{00000001-B98E-4D51-8836-057E9C15FE03}"/>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51.13</c:v>
                </c:pt>
                <c:pt idx="1">
                  <c:v>51.85</c:v>
                </c:pt>
                <c:pt idx="2">
                  <c:v>51.49</c:v>
                </c:pt>
                <c:pt idx="3">
                  <c:v>52.12</c:v>
                </c:pt>
                <c:pt idx="4">
                  <c:v>50.14</c:v>
                </c:pt>
              </c:numCache>
            </c:numRef>
          </c:val>
          <c:extLst>
            <c:ext xmlns:c16="http://schemas.microsoft.com/office/drawing/2014/chart" uri="{C3380CC4-5D6E-409C-BE32-E72D297353CC}">
              <c16:uniqueId val="{00000000-016B-40C1-A37F-B1D0025F14D3}"/>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54.83</c:v>
                </c:pt>
                <c:pt idx="1">
                  <c:v>54.54</c:v>
                </c:pt>
                <c:pt idx="2">
                  <c:v>52.9</c:v>
                </c:pt>
                <c:pt idx="3">
                  <c:v>52.63</c:v>
                </c:pt>
                <c:pt idx="4">
                  <c:v>52.34</c:v>
                </c:pt>
              </c:numCache>
            </c:numRef>
          </c:val>
          <c:smooth val="0"/>
          <c:extLst>
            <c:ext xmlns:c16="http://schemas.microsoft.com/office/drawing/2014/chart" uri="{C3380CC4-5D6E-409C-BE32-E72D297353CC}">
              <c16:uniqueId val="{00000001-016B-40C1-A37F-B1D0025F14D3}"/>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72.040000000000006</c:v>
                </c:pt>
                <c:pt idx="1">
                  <c:v>73.78</c:v>
                </c:pt>
                <c:pt idx="2">
                  <c:v>76.319999999999993</c:v>
                </c:pt>
                <c:pt idx="3">
                  <c:v>76.36</c:v>
                </c:pt>
                <c:pt idx="4">
                  <c:v>76.319999999999993</c:v>
                </c:pt>
              </c:numCache>
            </c:numRef>
          </c:val>
          <c:extLst>
            <c:ext xmlns:c16="http://schemas.microsoft.com/office/drawing/2014/chart" uri="{C3380CC4-5D6E-409C-BE32-E72D297353CC}">
              <c16:uniqueId val="{00000000-5552-4B48-B9E7-B9D0C58B7829}"/>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84.7</c:v>
                </c:pt>
                <c:pt idx="1">
                  <c:v>90.3</c:v>
                </c:pt>
                <c:pt idx="2">
                  <c:v>90.3</c:v>
                </c:pt>
                <c:pt idx="3">
                  <c:v>90.32</c:v>
                </c:pt>
                <c:pt idx="4">
                  <c:v>90.05</c:v>
                </c:pt>
              </c:numCache>
            </c:numRef>
          </c:val>
          <c:smooth val="0"/>
          <c:extLst>
            <c:ext xmlns:c16="http://schemas.microsoft.com/office/drawing/2014/chart" uri="{C3380CC4-5D6E-409C-BE32-E72D297353CC}">
              <c16:uniqueId val="{00000001-5552-4B48-B9E7-B9D0C58B7829}"/>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104.37</c:v>
                </c:pt>
                <c:pt idx="1">
                  <c:v>108.88</c:v>
                </c:pt>
                <c:pt idx="2">
                  <c:v>107.25</c:v>
                </c:pt>
                <c:pt idx="3">
                  <c:v>105.89</c:v>
                </c:pt>
                <c:pt idx="4">
                  <c:v>105.99</c:v>
                </c:pt>
              </c:numCache>
            </c:numRef>
          </c:val>
          <c:extLst>
            <c:ext xmlns:c16="http://schemas.microsoft.com/office/drawing/2014/chart" uri="{C3380CC4-5D6E-409C-BE32-E72D297353CC}">
              <c16:uniqueId val="{00000000-FDE3-474D-9BB3-207BBD39B1F0}"/>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106.37</c:v>
                </c:pt>
                <c:pt idx="1">
                  <c:v>102.11</c:v>
                </c:pt>
                <c:pt idx="2">
                  <c:v>101.91</c:v>
                </c:pt>
                <c:pt idx="3">
                  <c:v>103.07</c:v>
                </c:pt>
                <c:pt idx="4">
                  <c:v>103.04</c:v>
                </c:pt>
              </c:numCache>
            </c:numRef>
          </c:val>
          <c:smooth val="0"/>
          <c:extLst>
            <c:ext xmlns:c16="http://schemas.microsoft.com/office/drawing/2014/chart" uri="{C3380CC4-5D6E-409C-BE32-E72D297353CC}">
              <c16:uniqueId val="{00000001-FDE3-474D-9BB3-207BBD39B1F0}"/>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3.58</c:v>
                </c:pt>
                <c:pt idx="1">
                  <c:v>7.16</c:v>
                </c:pt>
                <c:pt idx="2">
                  <c:v>10.67</c:v>
                </c:pt>
                <c:pt idx="3">
                  <c:v>14.17</c:v>
                </c:pt>
                <c:pt idx="4">
                  <c:v>17.670000000000002</c:v>
                </c:pt>
              </c:numCache>
            </c:numRef>
          </c:val>
          <c:extLst>
            <c:ext xmlns:c16="http://schemas.microsoft.com/office/drawing/2014/chart" uri="{C3380CC4-5D6E-409C-BE32-E72D297353CC}">
              <c16:uniqueId val="{00000000-0EA2-4DEE-8760-CE7EE03FEB8A}"/>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20.34</c:v>
                </c:pt>
                <c:pt idx="1">
                  <c:v>28.12</c:v>
                </c:pt>
                <c:pt idx="2">
                  <c:v>28.79</c:v>
                </c:pt>
                <c:pt idx="3">
                  <c:v>30.5</c:v>
                </c:pt>
                <c:pt idx="4">
                  <c:v>30.49</c:v>
                </c:pt>
              </c:numCache>
            </c:numRef>
          </c:val>
          <c:smooth val="0"/>
          <c:extLst>
            <c:ext xmlns:c16="http://schemas.microsoft.com/office/drawing/2014/chart" uri="{C3380CC4-5D6E-409C-BE32-E72D297353CC}">
              <c16:uniqueId val="{00000001-0EA2-4DEE-8760-CE7EE03FEB8A}"/>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DE3-4783-AE60-E7FDC2B8B93A}"/>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quot;-&quot;">
                  <c:v>0.05</c:v>
                </c:pt>
              </c:numCache>
            </c:numRef>
          </c:val>
          <c:smooth val="0"/>
          <c:extLst>
            <c:ext xmlns:c16="http://schemas.microsoft.com/office/drawing/2014/chart" uri="{C3380CC4-5D6E-409C-BE32-E72D297353CC}">
              <c16:uniqueId val="{00000001-DDE3-4783-AE60-E7FDC2B8B93A}"/>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C58-4F77-8666-2649338D099F}"/>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139.02000000000001</c:v>
                </c:pt>
                <c:pt idx="1">
                  <c:v>124.9</c:v>
                </c:pt>
                <c:pt idx="2">
                  <c:v>124.8</c:v>
                </c:pt>
                <c:pt idx="3">
                  <c:v>120.64</c:v>
                </c:pt>
                <c:pt idx="4">
                  <c:v>100.31</c:v>
                </c:pt>
              </c:numCache>
            </c:numRef>
          </c:val>
          <c:smooth val="0"/>
          <c:extLst>
            <c:ext xmlns:c16="http://schemas.microsoft.com/office/drawing/2014/chart" uri="{C3380CC4-5D6E-409C-BE32-E72D297353CC}">
              <c16:uniqueId val="{00000001-5C58-4F77-8666-2649338D099F}"/>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94.5</c:v>
                </c:pt>
                <c:pt idx="1">
                  <c:v>136.02000000000001</c:v>
                </c:pt>
                <c:pt idx="2">
                  <c:v>188.04</c:v>
                </c:pt>
                <c:pt idx="3">
                  <c:v>194.82</c:v>
                </c:pt>
                <c:pt idx="4">
                  <c:v>195.54</c:v>
                </c:pt>
              </c:numCache>
            </c:numRef>
          </c:val>
          <c:extLst>
            <c:ext xmlns:c16="http://schemas.microsoft.com/office/drawing/2014/chart" uri="{C3380CC4-5D6E-409C-BE32-E72D297353CC}">
              <c16:uniqueId val="{00000000-34DA-47BB-B173-982A5C8BA874}"/>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29.13</c:v>
                </c:pt>
                <c:pt idx="1">
                  <c:v>33.58</c:v>
                </c:pt>
                <c:pt idx="2">
                  <c:v>35.42</c:v>
                </c:pt>
                <c:pt idx="3">
                  <c:v>39.82</c:v>
                </c:pt>
                <c:pt idx="4">
                  <c:v>41.03</c:v>
                </c:pt>
              </c:numCache>
            </c:numRef>
          </c:val>
          <c:smooth val="0"/>
          <c:extLst>
            <c:ext xmlns:c16="http://schemas.microsoft.com/office/drawing/2014/chart" uri="{C3380CC4-5D6E-409C-BE32-E72D297353CC}">
              <c16:uniqueId val="{00000001-34DA-47BB-B173-982A5C8BA874}"/>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5E4-46D6-B8CA-C16C8D35EA3C}"/>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867.83</c:v>
                </c:pt>
                <c:pt idx="1">
                  <c:v>778.81</c:v>
                </c:pt>
                <c:pt idx="2">
                  <c:v>718.49</c:v>
                </c:pt>
                <c:pt idx="3">
                  <c:v>743.31</c:v>
                </c:pt>
                <c:pt idx="4">
                  <c:v>796.8</c:v>
                </c:pt>
              </c:numCache>
            </c:numRef>
          </c:val>
          <c:smooth val="0"/>
          <c:extLst>
            <c:ext xmlns:c16="http://schemas.microsoft.com/office/drawing/2014/chart" uri="{C3380CC4-5D6E-409C-BE32-E72D297353CC}">
              <c16:uniqueId val="{00000001-05E4-46D6-B8CA-C16C8D35EA3C}"/>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39.81</c:v>
                </c:pt>
                <c:pt idx="1">
                  <c:v>46.64</c:v>
                </c:pt>
                <c:pt idx="2">
                  <c:v>59.48</c:v>
                </c:pt>
                <c:pt idx="3">
                  <c:v>61.13</c:v>
                </c:pt>
                <c:pt idx="4">
                  <c:v>65.959999999999994</c:v>
                </c:pt>
              </c:numCache>
            </c:numRef>
          </c:val>
          <c:extLst>
            <c:ext xmlns:c16="http://schemas.microsoft.com/office/drawing/2014/chart" uri="{C3380CC4-5D6E-409C-BE32-E72D297353CC}">
              <c16:uniqueId val="{00000000-E9B7-4A29-9394-04AD97894F6C}"/>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57.08</c:v>
                </c:pt>
                <c:pt idx="1">
                  <c:v>67.23</c:v>
                </c:pt>
                <c:pt idx="2">
                  <c:v>61.82</c:v>
                </c:pt>
                <c:pt idx="3">
                  <c:v>61.15</c:v>
                </c:pt>
                <c:pt idx="4">
                  <c:v>58.41</c:v>
                </c:pt>
              </c:numCache>
            </c:numRef>
          </c:val>
          <c:smooth val="0"/>
          <c:extLst>
            <c:ext xmlns:c16="http://schemas.microsoft.com/office/drawing/2014/chart" uri="{C3380CC4-5D6E-409C-BE32-E72D297353CC}">
              <c16:uniqueId val="{00000001-E9B7-4A29-9394-04AD97894F6C}"/>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251.41</c:v>
                </c:pt>
                <c:pt idx="1">
                  <c:v>256.45</c:v>
                </c:pt>
                <c:pt idx="2">
                  <c:v>247.69</c:v>
                </c:pt>
                <c:pt idx="3">
                  <c:v>261.41000000000003</c:v>
                </c:pt>
                <c:pt idx="4">
                  <c:v>268.14</c:v>
                </c:pt>
              </c:numCache>
            </c:numRef>
          </c:val>
          <c:extLst>
            <c:ext xmlns:c16="http://schemas.microsoft.com/office/drawing/2014/chart" uri="{C3380CC4-5D6E-409C-BE32-E72D297353CC}">
              <c16:uniqueId val="{00000000-83FE-4986-92D3-E7AAC65D3AB7}"/>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274.99</c:v>
                </c:pt>
                <c:pt idx="1">
                  <c:v>228.21</c:v>
                </c:pt>
                <c:pt idx="2">
                  <c:v>246.9</c:v>
                </c:pt>
                <c:pt idx="3">
                  <c:v>250.43</c:v>
                </c:pt>
                <c:pt idx="4">
                  <c:v>267.33999999999997</c:v>
                </c:pt>
              </c:numCache>
            </c:numRef>
          </c:val>
          <c:smooth val="0"/>
          <c:extLst>
            <c:ext xmlns:c16="http://schemas.microsoft.com/office/drawing/2014/chart" uri="{C3380CC4-5D6E-409C-BE32-E72D297353CC}">
              <c16:uniqueId val="{00000001-83FE-4986-92D3-E7AAC65D3AB7}"/>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【102.74】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【798.10】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【286.33】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N1" zoomScaleNormal="100" workbookViewId="0">
      <selection activeCell="B2" sqref="B2:BZ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7" t="str">
        <f>データ!H6</f>
        <v>茨城県　行方市</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3"/>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68" t="s">
        <v>9</v>
      </c>
      <c r="BM7" s="69"/>
      <c r="BN7" s="69"/>
      <c r="BO7" s="69"/>
      <c r="BP7" s="69"/>
      <c r="BQ7" s="69"/>
      <c r="BR7" s="69"/>
      <c r="BS7" s="69"/>
      <c r="BT7" s="69"/>
      <c r="BU7" s="69"/>
      <c r="BV7" s="69"/>
      <c r="BW7" s="69"/>
      <c r="BX7" s="69"/>
      <c r="BY7" s="70"/>
    </row>
    <row r="8" spans="1:78" ht="18.75" customHeight="1" x14ac:dyDescent="0.15">
      <c r="A8" s="2"/>
      <c r="B8" s="64" t="str">
        <f>データ!I6</f>
        <v>法適用</v>
      </c>
      <c r="C8" s="64"/>
      <c r="D8" s="64"/>
      <c r="E8" s="64"/>
      <c r="F8" s="64"/>
      <c r="G8" s="64"/>
      <c r="H8" s="64"/>
      <c r="I8" s="64" t="str">
        <f>データ!J6</f>
        <v>下水道事業</v>
      </c>
      <c r="J8" s="64"/>
      <c r="K8" s="64"/>
      <c r="L8" s="64"/>
      <c r="M8" s="64"/>
      <c r="N8" s="64"/>
      <c r="O8" s="64"/>
      <c r="P8" s="64" t="str">
        <f>データ!K6</f>
        <v>農業集落排水</v>
      </c>
      <c r="Q8" s="64"/>
      <c r="R8" s="64"/>
      <c r="S8" s="64"/>
      <c r="T8" s="64"/>
      <c r="U8" s="64"/>
      <c r="V8" s="64"/>
      <c r="W8" s="64" t="str">
        <f>データ!L6</f>
        <v>F1</v>
      </c>
      <c r="X8" s="64"/>
      <c r="Y8" s="64"/>
      <c r="Z8" s="64"/>
      <c r="AA8" s="64"/>
      <c r="AB8" s="64"/>
      <c r="AC8" s="64"/>
      <c r="AD8" s="65" t="str">
        <f>データ!$M$6</f>
        <v>非設置</v>
      </c>
      <c r="AE8" s="65"/>
      <c r="AF8" s="65"/>
      <c r="AG8" s="65"/>
      <c r="AH8" s="65"/>
      <c r="AI8" s="65"/>
      <c r="AJ8" s="65"/>
      <c r="AK8" s="3"/>
      <c r="AL8" s="45">
        <f>データ!S6</f>
        <v>31505</v>
      </c>
      <c r="AM8" s="45"/>
      <c r="AN8" s="45"/>
      <c r="AO8" s="45"/>
      <c r="AP8" s="45"/>
      <c r="AQ8" s="45"/>
      <c r="AR8" s="45"/>
      <c r="AS8" s="45"/>
      <c r="AT8" s="44">
        <f>データ!T6</f>
        <v>222.48</v>
      </c>
      <c r="AU8" s="44"/>
      <c r="AV8" s="44"/>
      <c r="AW8" s="44"/>
      <c r="AX8" s="44"/>
      <c r="AY8" s="44"/>
      <c r="AZ8" s="44"/>
      <c r="BA8" s="44"/>
      <c r="BB8" s="44">
        <f>データ!U6</f>
        <v>141.61000000000001</v>
      </c>
      <c r="BC8" s="44"/>
      <c r="BD8" s="44"/>
      <c r="BE8" s="44"/>
      <c r="BF8" s="44"/>
      <c r="BG8" s="44"/>
      <c r="BH8" s="44"/>
      <c r="BI8" s="44"/>
      <c r="BJ8" s="3"/>
      <c r="BK8" s="3"/>
      <c r="BL8" s="60" t="s">
        <v>10</v>
      </c>
      <c r="BM8" s="61"/>
      <c r="BN8" s="62" t="s">
        <v>11</v>
      </c>
      <c r="BO8" s="62"/>
      <c r="BP8" s="62"/>
      <c r="BQ8" s="62"/>
      <c r="BR8" s="62"/>
      <c r="BS8" s="62"/>
      <c r="BT8" s="62"/>
      <c r="BU8" s="62"/>
      <c r="BV8" s="62"/>
      <c r="BW8" s="62"/>
      <c r="BX8" s="62"/>
      <c r="BY8" s="63"/>
    </row>
    <row r="9" spans="1:78" ht="18.75" customHeight="1" x14ac:dyDescent="0.15">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46" t="s">
        <v>16</v>
      </c>
      <c r="AE9" s="46"/>
      <c r="AF9" s="46"/>
      <c r="AG9" s="46"/>
      <c r="AH9" s="46"/>
      <c r="AI9" s="46"/>
      <c r="AJ9" s="46"/>
      <c r="AK9" s="3"/>
      <c r="AL9" s="46" t="s">
        <v>17</v>
      </c>
      <c r="AM9" s="46"/>
      <c r="AN9" s="46"/>
      <c r="AO9" s="46"/>
      <c r="AP9" s="46"/>
      <c r="AQ9" s="46"/>
      <c r="AR9" s="46"/>
      <c r="AS9" s="46"/>
      <c r="AT9" s="46" t="s">
        <v>18</v>
      </c>
      <c r="AU9" s="46"/>
      <c r="AV9" s="46"/>
      <c r="AW9" s="46"/>
      <c r="AX9" s="46"/>
      <c r="AY9" s="46"/>
      <c r="AZ9" s="46"/>
      <c r="BA9" s="46"/>
      <c r="BB9" s="46" t="s">
        <v>19</v>
      </c>
      <c r="BC9" s="46"/>
      <c r="BD9" s="46"/>
      <c r="BE9" s="46"/>
      <c r="BF9" s="46"/>
      <c r="BG9" s="46"/>
      <c r="BH9" s="46"/>
      <c r="BI9" s="46"/>
      <c r="BJ9" s="3"/>
      <c r="BK9" s="3"/>
      <c r="BL9" s="47" t="s">
        <v>20</v>
      </c>
      <c r="BM9" s="48"/>
      <c r="BN9" s="49" t="s">
        <v>21</v>
      </c>
      <c r="BO9" s="49"/>
      <c r="BP9" s="49"/>
      <c r="BQ9" s="49"/>
      <c r="BR9" s="49"/>
      <c r="BS9" s="49"/>
      <c r="BT9" s="49"/>
      <c r="BU9" s="49"/>
      <c r="BV9" s="49"/>
      <c r="BW9" s="49"/>
      <c r="BX9" s="49"/>
      <c r="BY9" s="50"/>
    </row>
    <row r="10" spans="1:78" ht="18.75" customHeight="1" x14ac:dyDescent="0.15">
      <c r="A10" s="2"/>
      <c r="B10" s="44" t="str">
        <f>データ!N6</f>
        <v>-</v>
      </c>
      <c r="C10" s="44"/>
      <c r="D10" s="44"/>
      <c r="E10" s="44"/>
      <c r="F10" s="44"/>
      <c r="G10" s="44"/>
      <c r="H10" s="44"/>
      <c r="I10" s="44">
        <f>データ!O6</f>
        <v>66.55</v>
      </c>
      <c r="J10" s="44"/>
      <c r="K10" s="44"/>
      <c r="L10" s="44"/>
      <c r="M10" s="44"/>
      <c r="N10" s="44"/>
      <c r="O10" s="44"/>
      <c r="P10" s="44">
        <f>データ!P6</f>
        <v>6.71</v>
      </c>
      <c r="Q10" s="44"/>
      <c r="R10" s="44"/>
      <c r="S10" s="44"/>
      <c r="T10" s="44"/>
      <c r="U10" s="44"/>
      <c r="V10" s="44"/>
      <c r="W10" s="44">
        <f>データ!Q6</f>
        <v>90.8</v>
      </c>
      <c r="X10" s="44"/>
      <c r="Y10" s="44"/>
      <c r="Z10" s="44"/>
      <c r="AA10" s="44"/>
      <c r="AB10" s="44"/>
      <c r="AC10" s="44"/>
      <c r="AD10" s="45">
        <f>データ!R6</f>
        <v>3630</v>
      </c>
      <c r="AE10" s="45"/>
      <c r="AF10" s="45"/>
      <c r="AG10" s="45"/>
      <c r="AH10" s="45"/>
      <c r="AI10" s="45"/>
      <c r="AJ10" s="45"/>
      <c r="AK10" s="2"/>
      <c r="AL10" s="45">
        <f>データ!V6</f>
        <v>2099</v>
      </c>
      <c r="AM10" s="45"/>
      <c r="AN10" s="45"/>
      <c r="AO10" s="45"/>
      <c r="AP10" s="45"/>
      <c r="AQ10" s="45"/>
      <c r="AR10" s="45"/>
      <c r="AS10" s="45"/>
      <c r="AT10" s="44">
        <f>データ!W6</f>
        <v>3.91</v>
      </c>
      <c r="AU10" s="44"/>
      <c r="AV10" s="44"/>
      <c r="AW10" s="44"/>
      <c r="AX10" s="44"/>
      <c r="AY10" s="44"/>
      <c r="AZ10" s="44"/>
      <c r="BA10" s="44"/>
      <c r="BB10" s="44">
        <f>データ!X6</f>
        <v>536.83000000000004</v>
      </c>
      <c r="BC10" s="44"/>
      <c r="BD10" s="44"/>
      <c r="BE10" s="44"/>
      <c r="BF10" s="44"/>
      <c r="BG10" s="44"/>
      <c r="BH10" s="44"/>
      <c r="BI10" s="44"/>
      <c r="BJ10" s="2"/>
      <c r="BK10" s="2"/>
      <c r="BL10" s="51" t="s">
        <v>22</v>
      </c>
      <c r="BM10" s="52"/>
      <c r="BN10" s="53" t="s">
        <v>23</v>
      </c>
      <c r="BO10" s="53"/>
      <c r="BP10" s="53"/>
      <c r="BQ10" s="53"/>
      <c r="BR10" s="53"/>
      <c r="BS10" s="53"/>
      <c r="BT10" s="53"/>
      <c r="BU10" s="53"/>
      <c r="BV10" s="53"/>
      <c r="BW10" s="53"/>
      <c r="BX10" s="53"/>
      <c r="BY10" s="54"/>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113</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114</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115</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【104.30】</v>
      </c>
      <c r="F85" s="12" t="str">
        <f>データ!AT6</f>
        <v>【102.74】</v>
      </c>
      <c r="G85" s="12" t="str">
        <f>データ!BE6</f>
        <v>【47.19】</v>
      </c>
      <c r="H85" s="12" t="str">
        <f>データ!BP6</f>
        <v>【798.10】</v>
      </c>
      <c r="I85" s="12" t="str">
        <f>データ!CA6</f>
        <v>【54.51】</v>
      </c>
      <c r="J85" s="12" t="str">
        <f>データ!CL6</f>
        <v>【286.33】</v>
      </c>
      <c r="K85" s="12" t="str">
        <f>データ!CW6</f>
        <v>【49.92】</v>
      </c>
      <c r="L85" s="12" t="str">
        <f>データ!DH6</f>
        <v>【87.80】</v>
      </c>
      <c r="M85" s="12" t="str">
        <f>データ!DS6</f>
        <v>【28.46】</v>
      </c>
      <c r="N85" s="12" t="str">
        <f>データ!ED6</f>
        <v>【0.03】</v>
      </c>
      <c r="O85" s="12" t="str">
        <f>データ!EO6</f>
        <v>【0.02】</v>
      </c>
    </row>
  </sheetData>
  <sheetProtection algorithmName="SHA-512" hashValue="wrIkiYZwOG73HEf8G3DhPKXXiO8wOxLoe/UeLpddCXRLVCg2K29yrfGJBVAOh9QqfVZv9oS2+fymDve4+VfSbg==" saltValue="KzLrOcwfHvTh8iV+DXAtP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82333</v>
      </c>
      <c r="D6" s="19">
        <f t="shared" si="3"/>
        <v>46</v>
      </c>
      <c r="E6" s="19">
        <f t="shared" si="3"/>
        <v>17</v>
      </c>
      <c r="F6" s="19">
        <f t="shared" si="3"/>
        <v>5</v>
      </c>
      <c r="G6" s="19">
        <f t="shared" si="3"/>
        <v>0</v>
      </c>
      <c r="H6" s="19" t="str">
        <f t="shared" si="3"/>
        <v>茨城県　行方市</v>
      </c>
      <c r="I6" s="19" t="str">
        <f t="shared" si="3"/>
        <v>法適用</v>
      </c>
      <c r="J6" s="19" t="str">
        <f t="shared" si="3"/>
        <v>下水道事業</v>
      </c>
      <c r="K6" s="19" t="str">
        <f t="shared" si="3"/>
        <v>農業集落排水</v>
      </c>
      <c r="L6" s="19" t="str">
        <f t="shared" si="3"/>
        <v>F1</v>
      </c>
      <c r="M6" s="19" t="str">
        <f t="shared" si="3"/>
        <v>非設置</v>
      </c>
      <c r="N6" s="20" t="str">
        <f t="shared" si="3"/>
        <v>-</v>
      </c>
      <c r="O6" s="20">
        <f t="shared" si="3"/>
        <v>66.55</v>
      </c>
      <c r="P6" s="20">
        <f t="shared" si="3"/>
        <v>6.71</v>
      </c>
      <c r="Q6" s="20">
        <f t="shared" si="3"/>
        <v>90.8</v>
      </c>
      <c r="R6" s="20">
        <f t="shared" si="3"/>
        <v>3630</v>
      </c>
      <c r="S6" s="20">
        <f t="shared" si="3"/>
        <v>31505</v>
      </c>
      <c r="T6" s="20">
        <f t="shared" si="3"/>
        <v>222.48</v>
      </c>
      <c r="U6" s="20">
        <f t="shared" si="3"/>
        <v>141.61000000000001</v>
      </c>
      <c r="V6" s="20">
        <f t="shared" si="3"/>
        <v>2099</v>
      </c>
      <c r="W6" s="20">
        <f t="shared" si="3"/>
        <v>3.91</v>
      </c>
      <c r="X6" s="20">
        <f t="shared" si="3"/>
        <v>536.83000000000004</v>
      </c>
      <c r="Y6" s="21">
        <f>IF(Y7="",NA(),Y7)</f>
        <v>104.37</v>
      </c>
      <c r="Z6" s="21">
        <f t="shared" ref="Z6:AH6" si="4">IF(Z7="",NA(),Z7)</f>
        <v>108.88</v>
      </c>
      <c r="AA6" s="21">
        <f t="shared" si="4"/>
        <v>107.25</v>
      </c>
      <c r="AB6" s="21">
        <f t="shared" si="4"/>
        <v>105.89</v>
      </c>
      <c r="AC6" s="21">
        <f t="shared" si="4"/>
        <v>105.99</v>
      </c>
      <c r="AD6" s="21">
        <f t="shared" si="4"/>
        <v>106.37</v>
      </c>
      <c r="AE6" s="21">
        <f t="shared" si="4"/>
        <v>102.11</v>
      </c>
      <c r="AF6" s="21">
        <f t="shared" si="4"/>
        <v>101.91</v>
      </c>
      <c r="AG6" s="21">
        <f t="shared" si="4"/>
        <v>103.07</v>
      </c>
      <c r="AH6" s="21">
        <f t="shared" si="4"/>
        <v>103.04</v>
      </c>
      <c r="AI6" s="20" t="str">
        <f>IF(AI7="","",IF(AI7="-","【-】","【"&amp;SUBSTITUTE(TEXT(AI7,"#,##0.00"),"-","△")&amp;"】"))</f>
        <v>【104.30】</v>
      </c>
      <c r="AJ6" s="20">
        <f>IF(AJ7="",NA(),AJ7)</f>
        <v>0</v>
      </c>
      <c r="AK6" s="20">
        <f t="shared" ref="AK6:AS6" si="5">IF(AK7="",NA(),AK7)</f>
        <v>0</v>
      </c>
      <c r="AL6" s="20">
        <f t="shared" si="5"/>
        <v>0</v>
      </c>
      <c r="AM6" s="20">
        <f t="shared" si="5"/>
        <v>0</v>
      </c>
      <c r="AN6" s="20">
        <f t="shared" si="5"/>
        <v>0</v>
      </c>
      <c r="AO6" s="21">
        <f t="shared" si="5"/>
        <v>139.02000000000001</v>
      </c>
      <c r="AP6" s="21">
        <f t="shared" si="5"/>
        <v>124.9</v>
      </c>
      <c r="AQ6" s="21">
        <f t="shared" si="5"/>
        <v>124.8</v>
      </c>
      <c r="AR6" s="21">
        <f t="shared" si="5"/>
        <v>120.64</v>
      </c>
      <c r="AS6" s="21">
        <f t="shared" si="5"/>
        <v>100.31</v>
      </c>
      <c r="AT6" s="20" t="str">
        <f>IF(AT7="","",IF(AT7="-","【-】","【"&amp;SUBSTITUTE(TEXT(AT7,"#,##0.00"),"-","△")&amp;"】"))</f>
        <v>【102.74】</v>
      </c>
      <c r="AU6" s="21">
        <f>IF(AU7="",NA(),AU7)</f>
        <v>94.5</v>
      </c>
      <c r="AV6" s="21">
        <f t="shared" ref="AV6:BD6" si="6">IF(AV7="",NA(),AV7)</f>
        <v>136.02000000000001</v>
      </c>
      <c r="AW6" s="21">
        <f t="shared" si="6"/>
        <v>188.04</v>
      </c>
      <c r="AX6" s="21">
        <f t="shared" si="6"/>
        <v>194.82</v>
      </c>
      <c r="AY6" s="21">
        <f t="shared" si="6"/>
        <v>195.54</v>
      </c>
      <c r="AZ6" s="21">
        <f t="shared" si="6"/>
        <v>29.13</v>
      </c>
      <c r="BA6" s="21">
        <f t="shared" si="6"/>
        <v>33.58</v>
      </c>
      <c r="BB6" s="21">
        <f t="shared" si="6"/>
        <v>35.42</v>
      </c>
      <c r="BC6" s="21">
        <f t="shared" si="6"/>
        <v>39.82</v>
      </c>
      <c r="BD6" s="21">
        <f t="shared" si="6"/>
        <v>41.03</v>
      </c>
      <c r="BE6" s="20" t="str">
        <f>IF(BE7="","",IF(BE7="-","【-】","【"&amp;SUBSTITUTE(TEXT(BE7,"#,##0.00"),"-","△")&amp;"】"))</f>
        <v>【47.19】</v>
      </c>
      <c r="BF6" s="20">
        <f>IF(BF7="",NA(),BF7)</f>
        <v>0</v>
      </c>
      <c r="BG6" s="20">
        <f t="shared" ref="BG6:BO6" si="7">IF(BG7="",NA(),BG7)</f>
        <v>0</v>
      </c>
      <c r="BH6" s="20">
        <f t="shared" si="7"/>
        <v>0</v>
      </c>
      <c r="BI6" s="20">
        <f t="shared" si="7"/>
        <v>0</v>
      </c>
      <c r="BJ6" s="20">
        <f t="shared" si="7"/>
        <v>0</v>
      </c>
      <c r="BK6" s="21">
        <f t="shared" si="7"/>
        <v>867.83</v>
      </c>
      <c r="BL6" s="21">
        <f t="shared" si="7"/>
        <v>778.81</v>
      </c>
      <c r="BM6" s="21">
        <f t="shared" si="7"/>
        <v>718.49</v>
      </c>
      <c r="BN6" s="21">
        <f t="shared" si="7"/>
        <v>743.31</v>
      </c>
      <c r="BO6" s="21">
        <f t="shared" si="7"/>
        <v>796.8</v>
      </c>
      <c r="BP6" s="20" t="str">
        <f>IF(BP7="","",IF(BP7="-","【-】","【"&amp;SUBSTITUTE(TEXT(BP7,"#,##0.00"),"-","△")&amp;"】"))</f>
        <v>【798.10】</v>
      </c>
      <c r="BQ6" s="21">
        <f>IF(BQ7="",NA(),BQ7)</f>
        <v>39.81</v>
      </c>
      <c r="BR6" s="21">
        <f t="shared" ref="BR6:BZ6" si="8">IF(BR7="",NA(),BR7)</f>
        <v>46.64</v>
      </c>
      <c r="BS6" s="21">
        <f t="shared" si="8"/>
        <v>59.48</v>
      </c>
      <c r="BT6" s="21">
        <f t="shared" si="8"/>
        <v>61.13</v>
      </c>
      <c r="BU6" s="21">
        <f t="shared" si="8"/>
        <v>65.959999999999994</v>
      </c>
      <c r="BV6" s="21">
        <f t="shared" si="8"/>
        <v>57.08</v>
      </c>
      <c r="BW6" s="21">
        <f t="shared" si="8"/>
        <v>67.23</v>
      </c>
      <c r="BX6" s="21">
        <f t="shared" si="8"/>
        <v>61.82</v>
      </c>
      <c r="BY6" s="21">
        <f t="shared" si="8"/>
        <v>61.15</v>
      </c>
      <c r="BZ6" s="21">
        <f t="shared" si="8"/>
        <v>58.41</v>
      </c>
      <c r="CA6" s="20" t="str">
        <f>IF(CA7="","",IF(CA7="-","【-】","【"&amp;SUBSTITUTE(TEXT(CA7,"#,##0.00"),"-","△")&amp;"】"))</f>
        <v>【54.51】</v>
      </c>
      <c r="CB6" s="21">
        <f>IF(CB7="",NA(),CB7)</f>
        <v>251.41</v>
      </c>
      <c r="CC6" s="21">
        <f t="shared" ref="CC6:CK6" si="9">IF(CC7="",NA(),CC7)</f>
        <v>256.45</v>
      </c>
      <c r="CD6" s="21">
        <f t="shared" si="9"/>
        <v>247.69</v>
      </c>
      <c r="CE6" s="21">
        <f t="shared" si="9"/>
        <v>261.41000000000003</v>
      </c>
      <c r="CF6" s="21">
        <f t="shared" si="9"/>
        <v>268.14</v>
      </c>
      <c r="CG6" s="21">
        <f t="shared" si="9"/>
        <v>274.99</v>
      </c>
      <c r="CH6" s="21">
        <f t="shared" si="9"/>
        <v>228.21</v>
      </c>
      <c r="CI6" s="21">
        <f t="shared" si="9"/>
        <v>246.9</v>
      </c>
      <c r="CJ6" s="21">
        <f t="shared" si="9"/>
        <v>250.43</v>
      </c>
      <c r="CK6" s="21">
        <f t="shared" si="9"/>
        <v>267.33999999999997</v>
      </c>
      <c r="CL6" s="20" t="str">
        <f>IF(CL7="","",IF(CL7="-","【-】","【"&amp;SUBSTITUTE(TEXT(CL7,"#,##0.00"),"-","△")&amp;"】"))</f>
        <v>【286.33】</v>
      </c>
      <c r="CM6" s="21">
        <f>IF(CM7="",NA(),CM7)</f>
        <v>51.13</v>
      </c>
      <c r="CN6" s="21">
        <f t="shared" ref="CN6:CV6" si="10">IF(CN7="",NA(),CN7)</f>
        <v>51.85</v>
      </c>
      <c r="CO6" s="21">
        <f t="shared" si="10"/>
        <v>51.49</v>
      </c>
      <c r="CP6" s="21">
        <f t="shared" si="10"/>
        <v>52.12</v>
      </c>
      <c r="CQ6" s="21">
        <f t="shared" si="10"/>
        <v>50.14</v>
      </c>
      <c r="CR6" s="21">
        <f t="shared" si="10"/>
        <v>54.83</v>
      </c>
      <c r="CS6" s="21">
        <f t="shared" si="10"/>
        <v>54.54</v>
      </c>
      <c r="CT6" s="21">
        <f t="shared" si="10"/>
        <v>52.9</v>
      </c>
      <c r="CU6" s="21">
        <f t="shared" si="10"/>
        <v>52.63</v>
      </c>
      <c r="CV6" s="21">
        <f t="shared" si="10"/>
        <v>52.34</v>
      </c>
      <c r="CW6" s="20" t="str">
        <f>IF(CW7="","",IF(CW7="-","【-】","【"&amp;SUBSTITUTE(TEXT(CW7,"#,##0.00"),"-","△")&amp;"】"))</f>
        <v>【49.92】</v>
      </c>
      <c r="CX6" s="21">
        <f>IF(CX7="",NA(),CX7)</f>
        <v>72.040000000000006</v>
      </c>
      <c r="CY6" s="21">
        <f t="shared" ref="CY6:DG6" si="11">IF(CY7="",NA(),CY7)</f>
        <v>73.78</v>
      </c>
      <c r="CZ6" s="21">
        <f t="shared" si="11"/>
        <v>76.319999999999993</v>
      </c>
      <c r="DA6" s="21">
        <f t="shared" si="11"/>
        <v>76.36</v>
      </c>
      <c r="DB6" s="21">
        <f t="shared" si="11"/>
        <v>76.319999999999993</v>
      </c>
      <c r="DC6" s="21">
        <f t="shared" si="11"/>
        <v>84.7</v>
      </c>
      <c r="DD6" s="21">
        <f t="shared" si="11"/>
        <v>90.3</v>
      </c>
      <c r="DE6" s="21">
        <f t="shared" si="11"/>
        <v>90.3</v>
      </c>
      <c r="DF6" s="21">
        <f t="shared" si="11"/>
        <v>90.32</v>
      </c>
      <c r="DG6" s="21">
        <f t="shared" si="11"/>
        <v>90.05</v>
      </c>
      <c r="DH6" s="20" t="str">
        <f>IF(DH7="","",IF(DH7="-","【-】","【"&amp;SUBSTITUTE(TEXT(DH7,"#,##0.00"),"-","△")&amp;"】"))</f>
        <v>【87.80】</v>
      </c>
      <c r="DI6" s="21">
        <f>IF(DI7="",NA(),DI7)</f>
        <v>3.58</v>
      </c>
      <c r="DJ6" s="21">
        <f t="shared" ref="DJ6:DR6" si="12">IF(DJ7="",NA(),DJ7)</f>
        <v>7.16</v>
      </c>
      <c r="DK6" s="21">
        <f t="shared" si="12"/>
        <v>10.67</v>
      </c>
      <c r="DL6" s="21">
        <f t="shared" si="12"/>
        <v>14.17</v>
      </c>
      <c r="DM6" s="21">
        <f t="shared" si="12"/>
        <v>17.670000000000002</v>
      </c>
      <c r="DN6" s="21">
        <f t="shared" si="12"/>
        <v>20.34</v>
      </c>
      <c r="DO6" s="21">
        <f t="shared" si="12"/>
        <v>28.12</v>
      </c>
      <c r="DP6" s="21">
        <f t="shared" si="12"/>
        <v>28.79</v>
      </c>
      <c r="DQ6" s="21">
        <f t="shared" si="12"/>
        <v>30.5</v>
      </c>
      <c r="DR6" s="21">
        <f t="shared" si="12"/>
        <v>30.49</v>
      </c>
      <c r="DS6" s="20" t="str">
        <f>IF(DS7="","",IF(DS7="-","【-】","【"&amp;SUBSTITUTE(TEXT(DS7,"#,##0.00"),"-","△")&amp;"】"))</f>
        <v>【28.46】</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0">
        <f t="shared" si="13"/>
        <v>0</v>
      </c>
      <c r="EC6" s="21">
        <f t="shared" si="13"/>
        <v>0.05</v>
      </c>
      <c r="ED6" s="20" t="str">
        <f>IF(ED7="","",IF(ED7="-","【-】","【"&amp;SUBSTITUTE(TEXT(ED7,"#,##0.00"),"-","△")&amp;"】"))</f>
        <v>【0.03】</v>
      </c>
      <c r="EE6" s="20">
        <f>IF(EE7="",NA(),EE7)</f>
        <v>0</v>
      </c>
      <c r="EF6" s="20">
        <f t="shared" ref="EF6:EN6" si="14">IF(EF7="",NA(),EF7)</f>
        <v>0</v>
      </c>
      <c r="EG6" s="20">
        <f t="shared" si="14"/>
        <v>0</v>
      </c>
      <c r="EH6" s="20">
        <f t="shared" si="14"/>
        <v>0</v>
      </c>
      <c r="EI6" s="20">
        <f t="shared" si="14"/>
        <v>0</v>
      </c>
      <c r="EJ6" s="21">
        <f t="shared" si="14"/>
        <v>0.25</v>
      </c>
      <c r="EK6" s="21">
        <f t="shared" si="14"/>
        <v>0.01</v>
      </c>
      <c r="EL6" s="21">
        <f t="shared" si="14"/>
        <v>0.01</v>
      </c>
      <c r="EM6" s="21">
        <f t="shared" si="14"/>
        <v>0.02</v>
      </c>
      <c r="EN6" s="21">
        <f t="shared" si="14"/>
        <v>0.02</v>
      </c>
      <c r="EO6" s="20" t="str">
        <f>IF(EO7="","",IF(EO7="-","【-】","【"&amp;SUBSTITUTE(TEXT(EO7,"#,##0.00"),"-","△")&amp;"】"))</f>
        <v>【0.02】</v>
      </c>
    </row>
    <row r="7" spans="1:148" s="22" customFormat="1" x14ac:dyDescent="0.15">
      <c r="A7" s="14"/>
      <c r="B7" s="23">
        <v>2024</v>
      </c>
      <c r="C7" s="23">
        <v>82333</v>
      </c>
      <c r="D7" s="23">
        <v>46</v>
      </c>
      <c r="E7" s="23">
        <v>17</v>
      </c>
      <c r="F7" s="23">
        <v>5</v>
      </c>
      <c r="G7" s="23">
        <v>0</v>
      </c>
      <c r="H7" s="23" t="s">
        <v>96</v>
      </c>
      <c r="I7" s="23" t="s">
        <v>97</v>
      </c>
      <c r="J7" s="23" t="s">
        <v>98</v>
      </c>
      <c r="K7" s="23" t="s">
        <v>99</v>
      </c>
      <c r="L7" s="23" t="s">
        <v>100</v>
      </c>
      <c r="M7" s="23" t="s">
        <v>101</v>
      </c>
      <c r="N7" s="24" t="s">
        <v>102</v>
      </c>
      <c r="O7" s="24">
        <v>66.55</v>
      </c>
      <c r="P7" s="24">
        <v>6.71</v>
      </c>
      <c r="Q7" s="24">
        <v>90.8</v>
      </c>
      <c r="R7" s="24">
        <v>3630</v>
      </c>
      <c r="S7" s="24">
        <v>31505</v>
      </c>
      <c r="T7" s="24">
        <v>222.48</v>
      </c>
      <c r="U7" s="24">
        <v>141.61000000000001</v>
      </c>
      <c r="V7" s="24">
        <v>2099</v>
      </c>
      <c r="W7" s="24">
        <v>3.91</v>
      </c>
      <c r="X7" s="24">
        <v>536.83000000000004</v>
      </c>
      <c r="Y7" s="24">
        <v>104.37</v>
      </c>
      <c r="Z7" s="24">
        <v>108.88</v>
      </c>
      <c r="AA7" s="24">
        <v>107.25</v>
      </c>
      <c r="AB7" s="24">
        <v>105.89</v>
      </c>
      <c r="AC7" s="24">
        <v>105.99</v>
      </c>
      <c r="AD7" s="24">
        <v>106.37</v>
      </c>
      <c r="AE7" s="24">
        <v>102.11</v>
      </c>
      <c r="AF7" s="24">
        <v>101.91</v>
      </c>
      <c r="AG7" s="24">
        <v>103.07</v>
      </c>
      <c r="AH7" s="24">
        <v>103.04</v>
      </c>
      <c r="AI7" s="24">
        <v>104.3</v>
      </c>
      <c r="AJ7" s="24">
        <v>0</v>
      </c>
      <c r="AK7" s="24">
        <v>0</v>
      </c>
      <c r="AL7" s="24">
        <v>0</v>
      </c>
      <c r="AM7" s="24">
        <v>0</v>
      </c>
      <c r="AN7" s="24">
        <v>0</v>
      </c>
      <c r="AO7" s="24">
        <v>139.02000000000001</v>
      </c>
      <c r="AP7" s="24">
        <v>124.9</v>
      </c>
      <c r="AQ7" s="24">
        <v>124.8</v>
      </c>
      <c r="AR7" s="24">
        <v>120.64</v>
      </c>
      <c r="AS7" s="24">
        <v>100.31</v>
      </c>
      <c r="AT7" s="24">
        <v>102.74</v>
      </c>
      <c r="AU7" s="24">
        <v>94.5</v>
      </c>
      <c r="AV7" s="24">
        <v>136.02000000000001</v>
      </c>
      <c r="AW7" s="24">
        <v>188.04</v>
      </c>
      <c r="AX7" s="24">
        <v>194.82</v>
      </c>
      <c r="AY7" s="24">
        <v>195.54</v>
      </c>
      <c r="AZ7" s="24">
        <v>29.13</v>
      </c>
      <c r="BA7" s="24">
        <v>33.58</v>
      </c>
      <c r="BB7" s="24">
        <v>35.42</v>
      </c>
      <c r="BC7" s="24">
        <v>39.82</v>
      </c>
      <c r="BD7" s="24">
        <v>41.03</v>
      </c>
      <c r="BE7" s="24">
        <v>47.19</v>
      </c>
      <c r="BF7" s="24">
        <v>0</v>
      </c>
      <c r="BG7" s="24">
        <v>0</v>
      </c>
      <c r="BH7" s="24">
        <v>0</v>
      </c>
      <c r="BI7" s="24">
        <v>0</v>
      </c>
      <c r="BJ7" s="24">
        <v>0</v>
      </c>
      <c r="BK7" s="24">
        <v>867.83</v>
      </c>
      <c r="BL7" s="24">
        <v>778.81</v>
      </c>
      <c r="BM7" s="24">
        <v>718.49</v>
      </c>
      <c r="BN7" s="24">
        <v>743.31</v>
      </c>
      <c r="BO7" s="24">
        <v>796.8</v>
      </c>
      <c r="BP7" s="24">
        <v>798.1</v>
      </c>
      <c r="BQ7" s="24">
        <v>39.81</v>
      </c>
      <c r="BR7" s="24">
        <v>46.64</v>
      </c>
      <c r="BS7" s="24">
        <v>59.48</v>
      </c>
      <c r="BT7" s="24">
        <v>61.13</v>
      </c>
      <c r="BU7" s="24">
        <v>65.959999999999994</v>
      </c>
      <c r="BV7" s="24">
        <v>57.08</v>
      </c>
      <c r="BW7" s="24">
        <v>67.23</v>
      </c>
      <c r="BX7" s="24">
        <v>61.82</v>
      </c>
      <c r="BY7" s="24">
        <v>61.15</v>
      </c>
      <c r="BZ7" s="24">
        <v>58.41</v>
      </c>
      <c r="CA7" s="24">
        <v>54.51</v>
      </c>
      <c r="CB7" s="24">
        <v>251.41</v>
      </c>
      <c r="CC7" s="24">
        <v>256.45</v>
      </c>
      <c r="CD7" s="24">
        <v>247.69</v>
      </c>
      <c r="CE7" s="24">
        <v>261.41000000000003</v>
      </c>
      <c r="CF7" s="24">
        <v>268.14</v>
      </c>
      <c r="CG7" s="24">
        <v>274.99</v>
      </c>
      <c r="CH7" s="24">
        <v>228.21</v>
      </c>
      <c r="CI7" s="24">
        <v>246.9</v>
      </c>
      <c r="CJ7" s="24">
        <v>250.43</v>
      </c>
      <c r="CK7" s="24">
        <v>267.33999999999997</v>
      </c>
      <c r="CL7" s="24">
        <v>286.33</v>
      </c>
      <c r="CM7" s="24">
        <v>51.13</v>
      </c>
      <c r="CN7" s="24">
        <v>51.85</v>
      </c>
      <c r="CO7" s="24">
        <v>51.49</v>
      </c>
      <c r="CP7" s="24">
        <v>52.12</v>
      </c>
      <c r="CQ7" s="24">
        <v>50.14</v>
      </c>
      <c r="CR7" s="24">
        <v>54.83</v>
      </c>
      <c r="CS7" s="24">
        <v>54.54</v>
      </c>
      <c r="CT7" s="24">
        <v>52.9</v>
      </c>
      <c r="CU7" s="24">
        <v>52.63</v>
      </c>
      <c r="CV7" s="24">
        <v>52.34</v>
      </c>
      <c r="CW7" s="24">
        <v>49.92</v>
      </c>
      <c r="CX7" s="24">
        <v>72.040000000000006</v>
      </c>
      <c r="CY7" s="24">
        <v>73.78</v>
      </c>
      <c r="CZ7" s="24">
        <v>76.319999999999993</v>
      </c>
      <c r="DA7" s="24">
        <v>76.36</v>
      </c>
      <c r="DB7" s="24">
        <v>76.319999999999993</v>
      </c>
      <c r="DC7" s="24">
        <v>84.7</v>
      </c>
      <c r="DD7" s="24">
        <v>90.3</v>
      </c>
      <c r="DE7" s="24">
        <v>90.3</v>
      </c>
      <c r="DF7" s="24">
        <v>90.32</v>
      </c>
      <c r="DG7" s="24">
        <v>90.05</v>
      </c>
      <c r="DH7" s="24">
        <v>87.8</v>
      </c>
      <c r="DI7" s="24">
        <v>3.58</v>
      </c>
      <c r="DJ7" s="24">
        <v>7.16</v>
      </c>
      <c r="DK7" s="24">
        <v>10.67</v>
      </c>
      <c r="DL7" s="24">
        <v>14.17</v>
      </c>
      <c r="DM7" s="24">
        <v>17.670000000000002</v>
      </c>
      <c r="DN7" s="24">
        <v>20.34</v>
      </c>
      <c r="DO7" s="24">
        <v>28.12</v>
      </c>
      <c r="DP7" s="24">
        <v>28.79</v>
      </c>
      <c r="DQ7" s="24">
        <v>30.5</v>
      </c>
      <c r="DR7" s="24">
        <v>30.49</v>
      </c>
      <c r="DS7" s="24">
        <v>28.46</v>
      </c>
      <c r="DT7" s="24">
        <v>0</v>
      </c>
      <c r="DU7" s="24">
        <v>0</v>
      </c>
      <c r="DV7" s="24">
        <v>0</v>
      </c>
      <c r="DW7" s="24">
        <v>0</v>
      </c>
      <c r="DX7" s="24">
        <v>0</v>
      </c>
      <c r="DY7" s="24">
        <v>0</v>
      </c>
      <c r="DZ7" s="24">
        <v>0</v>
      </c>
      <c r="EA7" s="24">
        <v>0</v>
      </c>
      <c r="EB7" s="24">
        <v>0</v>
      </c>
      <c r="EC7" s="24">
        <v>0.05</v>
      </c>
      <c r="ED7" s="24">
        <v>0.03</v>
      </c>
      <c r="EE7" s="24">
        <v>0</v>
      </c>
      <c r="EF7" s="24">
        <v>0</v>
      </c>
      <c r="EG7" s="24">
        <v>0</v>
      </c>
      <c r="EH7" s="24">
        <v>0</v>
      </c>
      <c r="EI7" s="24">
        <v>0</v>
      </c>
      <c r="EJ7" s="24">
        <v>0.25</v>
      </c>
      <c r="EK7" s="24">
        <v>0.01</v>
      </c>
      <c r="EL7" s="24">
        <v>0.01</v>
      </c>
      <c r="EM7" s="24">
        <v>0.02</v>
      </c>
      <c r="EN7" s="24">
        <v>0.02</v>
      </c>
      <c r="EO7" s="24">
        <v>0.02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111</v>
      </c>
      <c r="E13" t="s">
        <v>110</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namegata-city</cp:lastModifiedBy>
  <cp:lastPrinted>2026-01-27T04:57:04Z</cp:lastPrinted>
  <dcterms:created xsi:type="dcterms:W3CDTF">2025-12-23T06:17:49Z</dcterms:created>
  <dcterms:modified xsi:type="dcterms:W3CDTF">2026-01-27T04:58:38Z</dcterms:modified>
  <cp:category/>
</cp:coreProperties>
</file>