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172.17.100.22\home\水道課\02業務\経営比較分析表\経営比較分析表R6決算\"/>
    </mc:Choice>
  </mc:AlternateContent>
  <xr:revisionPtr revIDLastSave="0" documentId="13_ncr:1_{C7BA7324-292F-43E4-A380-B794CB7569E0}" xr6:coauthVersionLast="47" xr6:coauthVersionMax="47" xr10:uidLastSave="{00000000-0000-0000-0000-000000000000}"/>
  <workbookProtection workbookAlgorithmName="SHA-512" workbookHashValue="HoL7lUmeVXIQUnb7duaNFE1JGixmOHKsS11lbhu/E3cbCRsnroVP4zP3Crlj9zBnmwQlPSb8HgO6ogA2l5AnXg==" workbookSaltValue="Yod2/xtyog8+iaIsJkkPKA=="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W10" i="4" s="1"/>
  <c r="P6" i="5"/>
  <c r="P10" i="4" s="1"/>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AT10" i="4"/>
  <c r="AL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<sst xmlns="http://schemas.openxmlformats.org/spreadsheetml/2006/main" count="228" uniqueCount="112">
  <si>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</si>
  <si>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</si>
  <si>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</si>
  <si>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</si>
  <si>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</si>
  <si>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</si>
  <si>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</si>
  <si>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</si>
  <si>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</si>
  <si>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</si>
  <si>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</si>
  <si>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</si>
  <si>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</si>
  <si>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</si>
  <si>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</si>
  <si>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</si>
  <si>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</si>
  <si>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</si>
  <si>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</si>
  <si>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</si>
  <si>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</si>
  <si>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</si>
  <si>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</si>
  <si>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</si>
  <si>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</si>
  <si>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</si>
  <si>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</si>
  <si>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</si>
  <si>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</si>
  <si>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</si>
  <si>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</si>
  <si>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</si>
  <si>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</si>
  <si>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</si>
  <si>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</si>
  <si>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</si>
  <si>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</si>
  <si>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</si>
  <si>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</si>
  <si>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</si>
  <si>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</si>
  <si>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</si>
  <si>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</si>
  <si>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</si>
  <si>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</si>
  <si>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</si>
  <si>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</si>
  <si>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</si>
  <si>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</si>
  <si>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</si>
  <si>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</si>
  <si>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</si>
  <si>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</si>
  <si>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</si>
  <si>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</si>
  <si>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</si>
  <si>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</si>
  <si>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</si>
  <si>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</si>
  <si>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</si>
  <si>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</si>
  <si>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</si>
  <si>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</si>
  <si>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</si>
  <si>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</si>
  <si>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</si>
  <si>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</si>
  <si>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</si>
  <si>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</si>
  <si>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</si>
  <si>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</si>
  <si>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</si>
  <si>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</si>
  <si>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</si>
  <si>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</si>
  <si>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</si>
  <si>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</si>
  <si>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</si>
  <si>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</si>
  <si>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</si>
  <si>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</si>
  <si>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</si>
  <si>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</si>
  <si>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</si>
  <si>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</si>
  <si>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</si>
  <si>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</si>
  <si>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</si>
  <si>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</si>
  <si>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</si>
  <si>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</si>
  <si>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</si>
  <si>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</si>
  <si>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行方市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</si>
  <si>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</si>
  <si>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</si>
  <si>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</si>
  <si>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</si>
  <si>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</si>
  <si>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</si>
  <si>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</si>
  <si>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</si>
  <si>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</si>
  <si>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</si>
  <si>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</si>
  <si>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</si>
  <si>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</si>
  <si>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</si>
  <si>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</si>
  <si>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経常収支比率は、給水収益などの収益で維持管理費や支払利息等の費用を賄えているかを表しており、115.63%と前年比3.43ポイント上がりました。これは令和5年度に隔月検針移行調整による給水収益減があり、令和6年度で通常に戻ったことが影響しています。今後、更新投資や動力費の高騰による費用増加が見込まれますが、健全経営を続けてゆくために回収率の向上や費用の削減に努めて行きます。
③流動比率は、1年以内に支払う債務に対して支払うことができる現金等がある状況を示しており、257.45%で前年より37.34ポイント上がりました。今後も費用の削減に努めて行きます。
④企業債残高対給水収益比率は、給水収益に対する企業債残高の割合を表しており、254.33％と前年より29.35ポイント下がりました。償還を進めたことが要因です。今後も適切な投資規模を分析して企業債の削減に努めて行きます。 
⑤料金回収率は、給水に係る費用がどの程度給水収益で賄えているかを表しており、106.72％と前年より2.55ポイント下がりました。今後も維持管理費の削減に努めて行きます。
⑥給水原価は有収水量1㎥あたりにどれだけ費用が掛かっているかを表しており、230.23円と前年より9.98円下がっています。
⑧有収率は、78.94％と令和5年度に隔月検針移行調整の影響により減となり、令和6年度で戻ったことにより前年より2.63ポイント上がりました。</t>
    <rPh sb="66" eb="67">
      <t>ウエ</t>
    </rPh>
    <rPh sb="76" eb="78">
      <t>レイワ</t>
    </rPh>
    <rPh sb="79" eb="81">
      <t>ネンド</t>
    </rPh>
    <rPh sb="102" eb="104">
      <t>レイワ</t>
    </rPh>
    <rPh sb="105" eb="107">
      <t>ネンド</t>
    </rPh>
    <rPh sb="108" eb="110">
      <t>ツウジョウ</t>
    </rPh>
    <rPh sb="111" eb="112">
      <t>モド</t>
    </rPh>
    <rPh sb="570" eb="572">
      <t>エイキョウ</t>
    </rPh>
    <rPh sb="575" eb="576">
      <t>ゲン</t>
    </rPh>
    <rPh sb="606" eb="607">
      <t>ウエ</t>
    </rPh>
    <phoneticPr fontId="4"/>
  </si>
  <si>
    <t>①有形固定資産減価償却率は、有形固定資産のうち償却対象資産の減価償却がどの程度進んでいるかを表す指標で、67.38％と前年より1.02ポイント上がりました。今後は財源の確保に努め適切な施設の更新を行います。　　　　　　　　　　　　　　　　②管路経年化率は、法定耐用年数を超えた管路延長の割合を表しており、管路の老朽化度合いを示しています。25.22％で前年より0.59ポイント上がりました。今後は計画的かつ効率的に更新に努めて行きます。　　　　　　　　　　　　　　　　　　　　　　　　　　　　　　　③管路更新率は、当該年度に更新した管路延長の割合を表しており、管路の更新状況を示しています。0.01％と前年より0.05ポイント下がりました。今後はアセットマネジメントによる老朽度及び重要度等を考慮し，計画的かつ着実に施設更新を行います。</t>
    <phoneticPr fontId="4"/>
  </si>
  <si>
    <t>水道事業は経常収支比率が100％以上の黒字ですが、将来にわたり給水人口の減少等による水需要の減少が見込まれる一方，施設の計画的な更新、災害対応の強化、動力・資材費等の高騰など多くの課題を抱えております。今後は、施設の更新、管路耐震化及び老朽管の布設替を進めることで施設の長寿命化に対応し、有収率の向上を図っていきます。　　　　              　　　　　　　　　　　また、広域連携による専門人材の確保や経費削減・施設のダウンサイジング等による更なる経営の効率化も検討していく必要があります。　</t>
    <rPh sb="198" eb="202">
      <t>センモンジンザイ</t>
    </rPh>
    <rPh sb="203" eb="205">
      <t>カクホ</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</si>
</sst>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0.21</c:v>
                </c:pt>
                <c:pt idx="1">
                  <c:v>0.1</c:v>
                </c:pt>
                <c:pt idx="2">
                  <c:v>0.08</c:v>
                </c:pt>
                <c:pt idx="3">
                  <c:v>0.06</c:v>
                </c:pt>
                <c:pt idx="4">
                  <c:v>0.01</c:v>
                </c:pt>
              </c:numCache>
            </c:numRef>
          </c:val>
          <c:extLst>
            <c:ext xmlns:c16="http://schemas.microsoft.com/office/drawing/2014/chart" uri="{C3380CC4-5D6E-409C-BE32-E72D297353CC}">
              <c16:uniqueId val="{00000000-69D3-418C-9681-83AC3C02456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9D3-418C-9681-83AC3C02456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56.73</c:v>
                </c:pt>
                <c:pt idx="1">
                  <c:v>55.49</c:v>
                </c:pt>
                <c:pt idx="2">
                  <c:v>55.01</c:v>
                </c:pt>
                <c:pt idx="3">
                  <c:v>54.82</c:v>
                </c:pt>
                <c:pt idx="4">
                  <c:v>57.91</c:v>
                </c:pt>
              </c:numCache>
            </c:numRef>
          </c:val>
          <c:extLst>
            <c:ext xmlns:c16="http://schemas.microsoft.com/office/drawing/2014/chart" uri="{C3380CC4-5D6E-409C-BE32-E72D297353CC}">
              <c16:uniqueId val="{00000000-960F-4C71-938D-E21E1893425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960F-4C71-938D-E21E1893425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85.41</c:v>
                </c:pt>
                <c:pt idx="1">
                  <c:v>84.98</c:v>
                </c:pt>
                <c:pt idx="2">
                  <c:v>83.6</c:v>
                </c:pt>
                <c:pt idx="3">
                  <c:v>76.31</c:v>
                </c:pt>
                <c:pt idx="4">
                  <c:v>78.94</c:v>
                </c:pt>
              </c:numCache>
            </c:numRef>
          </c:val>
          <c:extLst>
            <c:ext xmlns:c16="http://schemas.microsoft.com/office/drawing/2014/chart" uri="{C3380CC4-5D6E-409C-BE32-E72D297353CC}">
              <c16:uniqueId val="{00000000-905A-4CFB-8690-3A986C96164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905A-4CFB-8690-3A986C96164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116.24</c:v>
                </c:pt>
                <c:pt idx="1">
                  <c:v>122.02</c:v>
                </c:pt>
                <c:pt idx="2">
                  <c:v>116.1</c:v>
                </c:pt>
                <c:pt idx="3">
                  <c:v>112.2</c:v>
                </c:pt>
                <c:pt idx="4">
                  <c:v>115.63</c:v>
                </c:pt>
              </c:numCache>
            </c:numRef>
          </c:val>
          <c:extLst>
            <c:ext xmlns:c16="http://schemas.microsoft.com/office/drawing/2014/chart" uri="{C3380CC4-5D6E-409C-BE32-E72D297353CC}">
              <c16:uniqueId val="{00000000-2C71-428A-8C2B-79410BF4989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2C71-428A-8C2B-79410BF4989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63.13</c:v>
                </c:pt>
                <c:pt idx="1">
                  <c:v>64.36</c:v>
                </c:pt>
                <c:pt idx="2">
                  <c:v>65.33</c:v>
                </c:pt>
                <c:pt idx="3">
                  <c:v>66.36</c:v>
                </c:pt>
                <c:pt idx="4">
                  <c:v>67.38</c:v>
                </c:pt>
              </c:numCache>
            </c:numRef>
          </c:val>
          <c:extLst>
            <c:ext xmlns:c16="http://schemas.microsoft.com/office/drawing/2014/chart" uri="{C3380CC4-5D6E-409C-BE32-E72D297353CC}">
              <c16:uniqueId val="{00000000-299E-43D0-BEEC-02B96207777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299E-43D0-BEEC-02B96207777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14.19</c:v>
                </c:pt>
                <c:pt idx="1">
                  <c:v>18.75</c:v>
                </c:pt>
                <c:pt idx="2">
                  <c:v>20.71</c:v>
                </c:pt>
                <c:pt idx="3">
                  <c:v>24.63</c:v>
                </c:pt>
                <c:pt idx="4">
                  <c:v>25.22</c:v>
                </c:pt>
              </c:numCache>
            </c:numRef>
          </c:val>
          <c:extLst>
            <c:ext xmlns:c16="http://schemas.microsoft.com/office/drawing/2014/chart" uri="{C3380CC4-5D6E-409C-BE32-E72D297353CC}">
              <c16:uniqueId val="{00000000-6B6D-4856-A312-7461D884831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B6D-4856-A312-7461D884831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BCD-4705-96E7-F5E21957C4B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DBCD-4705-96E7-F5E21957C4B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175.61</c:v>
                </c:pt>
                <c:pt idx="1">
                  <c:v>193.98</c:v>
                </c:pt>
                <c:pt idx="2">
                  <c:v>212</c:v>
                </c:pt>
                <c:pt idx="3">
                  <c:v>220.11</c:v>
                </c:pt>
                <c:pt idx="4">
                  <c:v>257.45</c:v>
                </c:pt>
              </c:numCache>
            </c:numRef>
          </c:val>
          <c:extLst>
            <c:ext xmlns:c16="http://schemas.microsoft.com/office/drawing/2014/chart" uri="{C3380CC4-5D6E-409C-BE32-E72D297353CC}">
              <c16:uniqueId val="{00000000-E208-45C6-8B26-D2091A7EF74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E208-45C6-8B26-D2091A7EF74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404.94</c:v>
                </c:pt>
                <c:pt idx="1">
                  <c:v>349.99</c:v>
                </c:pt>
                <c:pt idx="2">
                  <c:v>289.54000000000002</c:v>
                </c:pt>
                <c:pt idx="3">
                  <c:v>283.68</c:v>
                </c:pt>
                <c:pt idx="4">
                  <c:v>254.33</c:v>
                </c:pt>
              </c:numCache>
            </c:numRef>
          </c:val>
          <c:extLst>
            <c:ext xmlns:c16="http://schemas.microsoft.com/office/drawing/2014/chart" uri="{C3380CC4-5D6E-409C-BE32-E72D297353CC}">
              <c16:uniqueId val="{00000000-5D90-4ED5-AFC8-A2A4F924E94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5D90-4ED5-AFC8-A2A4F924E94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98.15</c:v>
                </c:pt>
                <c:pt idx="1">
                  <c:v>108.02</c:v>
                </c:pt>
                <c:pt idx="2">
                  <c:v>115.17</c:v>
                </c:pt>
                <c:pt idx="3">
                  <c:v>109.27</c:v>
                </c:pt>
                <c:pt idx="4">
                  <c:v>106.72</c:v>
                </c:pt>
              </c:numCache>
            </c:numRef>
          </c:val>
          <c:extLst>
            <c:ext xmlns:c16="http://schemas.microsoft.com/office/drawing/2014/chart" uri="{C3380CC4-5D6E-409C-BE32-E72D297353CC}">
              <c16:uniqueId val="{00000000-D09B-47BC-9628-F592F7F8D03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D09B-47BC-9628-F592F7F8D03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221.09</c:v>
                </c:pt>
                <c:pt idx="1">
                  <c:v>216.32</c:v>
                </c:pt>
                <c:pt idx="2">
                  <c:v>227.72</c:v>
                </c:pt>
                <c:pt idx="3">
                  <c:v>240.21</c:v>
                </c:pt>
                <c:pt idx="4">
                  <c:v>230.23</c:v>
                </c:pt>
              </c:numCache>
            </c:numRef>
          </c:val>
          <c:extLst>
            <c:ext xmlns:c16="http://schemas.microsoft.com/office/drawing/2014/chart" uri="{C3380CC4-5D6E-409C-BE32-E72D297353CC}">
              <c16:uniqueId val="{00000000-7DDE-4633-ADAD-2089EBA48E8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7DDE-4633-ADAD-2089EBA48E8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茨城県　行方市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31505</v>
      </c>
      <c r="AM8" s="44"/>
      <c r="AN8" s="44"/>
      <c r="AO8" s="44"/>
      <c r="AP8" s="44"/>
      <c r="AQ8" s="44"/>
      <c r="AR8" s="44"/>
      <c r="AS8" s="44"/>
      <c r="AT8" s="45">
        <f>データ!$S$6</f>
        <v>222.48</v>
      </c>
      <c r="AU8" s="46"/>
      <c r="AV8" s="46"/>
      <c r="AW8" s="46"/>
      <c r="AX8" s="46"/>
      <c r="AY8" s="46"/>
      <c r="AZ8" s="46"/>
      <c r="BA8" s="46"/>
      <c r="BB8" s="47">
        <f>データ!$T$6</f>
        <v>141.61000000000001</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71.64</v>
      </c>
      <c r="J10" s="46"/>
      <c r="K10" s="46"/>
      <c r="L10" s="46"/>
      <c r="M10" s="46"/>
      <c r="N10" s="46"/>
      <c r="O10" s="80"/>
      <c r="P10" s="47">
        <f>データ!$P$6</f>
        <v>95.09</v>
      </c>
      <c r="Q10" s="47"/>
      <c r="R10" s="47"/>
      <c r="S10" s="47"/>
      <c r="T10" s="47"/>
      <c r="U10" s="47"/>
      <c r="V10" s="47"/>
      <c r="W10" s="44">
        <f>データ!$Q$6</f>
        <v>5390</v>
      </c>
      <c r="X10" s="44"/>
      <c r="Y10" s="44"/>
      <c r="Z10" s="44"/>
      <c r="AA10" s="44"/>
      <c r="AB10" s="44"/>
      <c r="AC10" s="44"/>
      <c r="AD10" s="2"/>
      <c r="AE10" s="2"/>
      <c r="AF10" s="2"/>
      <c r="AG10" s="2"/>
      <c r="AH10" s="2"/>
      <c r="AI10" s="2"/>
      <c r="AJ10" s="2"/>
      <c r="AK10" s="2"/>
      <c r="AL10" s="44">
        <f>データ!$U$6</f>
        <v>28156</v>
      </c>
      <c r="AM10" s="44"/>
      <c r="AN10" s="44"/>
      <c r="AO10" s="44"/>
      <c r="AP10" s="44"/>
      <c r="AQ10" s="44"/>
      <c r="AR10" s="44"/>
      <c r="AS10" s="44"/>
      <c r="AT10" s="45">
        <f>データ!$V$6</f>
        <v>166.33</v>
      </c>
      <c r="AU10" s="46"/>
      <c r="AV10" s="46"/>
      <c r="AW10" s="46"/>
      <c r="AX10" s="46"/>
      <c r="AY10" s="46"/>
      <c r="AZ10" s="46"/>
      <c r="BA10" s="46"/>
      <c r="BB10" s="47">
        <f>データ!$W$6</f>
        <v>169.28</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q+thscw41GkFqbc9CwZse+kU685ZV61Gl8UdrFOyvPYWTNPxZ1/PMkg6vrwA8pLzlrUeBx+ychKL2kDAeMwJUA==" saltValue="2zTk8m9GNEl0bjievx/Oq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82333</v>
      </c>
      <c r="D6" s="20">
        <f t="shared" si="3"/>
        <v>46</v>
      </c>
      <c r="E6" s="20">
        <f t="shared" si="3"/>
        <v>1</v>
      </c>
      <c r="F6" s="20">
        <f t="shared" si="3"/>
        <v>0</v>
      </c>
      <c r="G6" s="20">
        <f t="shared" si="3"/>
        <v>1</v>
      </c>
      <c r="H6" s="20" t="str">
        <f t="shared" si="3"/>
        <v>茨城県　行方市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71.64</v>
      </c>
      <c r="P6" s="21">
        <f t="shared" si="3"/>
        <v>95.09</v>
      </c>
      <c r="Q6" s="21">
        <f t="shared" si="3"/>
        <v>5390</v>
      </c>
      <c r="R6" s="21">
        <f t="shared" si="3"/>
        <v>31505</v>
      </c>
      <c r="S6" s="21">
        <f t="shared" si="3"/>
        <v>222.48</v>
      </c>
      <c r="T6" s="21">
        <f t="shared" si="3"/>
        <v>141.61000000000001</v>
      </c>
      <c r="U6" s="21">
        <f t="shared" si="3"/>
        <v>28156</v>
      </c>
      <c r="V6" s="21">
        <f t="shared" si="3"/>
        <v>166.33</v>
      </c>
      <c r="W6" s="21">
        <f t="shared" si="3"/>
        <v>169.28</v>
      </c>
      <c r="X6" s="22">
        <f>IF(X7="",NA(),X7)</f>
        <v>116.24</v>
      </c>
      <c r="Y6" s="22">
        <f t="shared" ref="Y6:AG6" si="4">IF(Y7="",NA(),Y7)</f>
        <v>122.02</v>
      </c>
      <c r="Z6" s="22">
        <f t="shared" si="4"/>
        <v>116.1</v>
      </c>
      <c r="AA6" s="22">
        <f t="shared" si="4"/>
        <v>112.2</v>
      </c>
      <c r="AB6" s="22">
        <f t="shared" si="4"/>
        <v>115.63</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175.61</v>
      </c>
      <c r="AU6" s="22">
        <f t="shared" ref="AU6:BC6" si="6">IF(AU7="",NA(),AU7)</f>
        <v>193.98</v>
      </c>
      <c r="AV6" s="22">
        <f t="shared" si="6"/>
        <v>212</v>
      </c>
      <c r="AW6" s="22">
        <f t="shared" si="6"/>
        <v>220.11</v>
      </c>
      <c r="AX6" s="22">
        <f t="shared" si="6"/>
        <v>257.45</v>
      </c>
      <c r="AY6" s="22">
        <f t="shared" si="6"/>
        <v>367.55</v>
      </c>
      <c r="AZ6" s="22">
        <f t="shared" si="6"/>
        <v>378.56</v>
      </c>
      <c r="BA6" s="22">
        <f t="shared" si="6"/>
        <v>364.46</v>
      </c>
      <c r="BB6" s="22">
        <f t="shared" si="6"/>
        <v>338.89</v>
      </c>
      <c r="BC6" s="22">
        <f t="shared" si="6"/>
        <v>352.34</v>
      </c>
      <c r="BD6" s="21" t="str">
        <f>IF(BD7="","",IF(BD7="-","【-】","【"&amp;SUBSTITUTE(TEXT(BD7,"#,##0.00"),"-","△")&amp;"】"))</f>
        <v>【239.69】</v>
      </c>
      <c r="BE6" s="22">
        <f>IF(BE7="",NA(),BE7)</f>
        <v>404.94</v>
      </c>
      <c r="BF6" s="22">
        <f t="shared" ref="BF6:BN6" si="7">IF(BF7="",NA(),BF7)</f>
        <v>349.99</v>
      </c>
      <c r="BG6" s="22">
        <f t="shared" si="7"/>
        <v>289.54000000000002</v>
      </c>
      <c r="BH6" s="22">
        <f t="shared" si="7"/>
        <v>283.68</v>
      </c>
      <c r="BI6" s="22">
        <f t="shared" si="7"/>
        <v>254.33</v>
      </c>
      <c r="BJ6" s="22">
        <f t="shared" si="7"/>
        <v>418.68</v>
      </c>
      <c r="BK6" s="22">
        <f t="shared" si="7"/>
        <v>395.68</v>
      </c>
      <c r="BL6" s="22">
        <f t="shared" si="7"/>
        <v>403.72</v>
      </c>
      <c r="BM6" s="22">
        <f t="shared" si="7"/>
        <v>400.21</v>
      </c>
      <c r="BN6" s="22">
        <f t="shared" si="7"/>
        <v>391.13</v>
      </c>
      <c r="BO6" s="21" t="str">
        <f>IF(BO7="","",IF(BO7="-","【-】","【"&amp;SUBSTITUTE(TEXT(BO7,"#,##0.00"),"-","△")&amp;"】"))</f>
        <v>【264.86】</v>
      </c>
      <c r="BP6" s="22">
        <f>IF(BP7="",NA(),BP7)</f>
        <v>98.15</v>
      </c>
      <c r="BQ6" s="22">
        <f t="shared" ref="BQ6:BY6" si="8">IF(BQ7="",NA(),BQ7)</f>
        <v>108.02</v>
      </c>
      <c r="BR6" s="22">
        <f t="shared" si="8"/>
        <v>115.17</v>
      </c>
      <c r="BS6" s="22">
        <f t="shared" si="8"/>
        <v>109.27</v>
      </c>
      <c r="BT6" s="22">
        <f t="shared" si="8"/>
        <v>106.72</v>
      </c>
      <c r="BU6" s="22">
        <f t="shared" si="8"/>
        <v>94.78</v>
      </c>
      <c r="BV6" s="22">
        <f t="shared" si="8"/>
        <v>97.59</v>
      </c>
      <c r="BW6" s="22">
        <f t="shared" si="8"/>
        <v>92.17</v>
      </c>
      <c r="BX6" s="22">
        <f t="shared" si="8"/>
        <v>92.83</v>
      </c>
      <c r="BY6" s="22">
        <f t="shared" si="8"/>
        <v>92.16</v>
      </c>
      <c r="BZ6" s="21" t="str">
        <f>IF(BZ7="","",IF(BZ7="-","【-】","【"&amp;SUBSTITUTE(TEXT(BZ7,"#,##0.00"),"-","△")&amp;"】"))</f>
        <v>【97.59】</v>
      </c>
      <c r="CA6" s="22">
        <f>IF(CA7="",NA(),CA7)</f>
        <v>221.09</v>
      </c>
      <c r="CB6" s="22">
        <f t="shared" ref="CB6:CJ6" si="9">IF(CB7="",NA(),CB7)</f>
        <v>216.32</v>
      </c>
      <c r="CC6" s="22">
        <f t="shared" si="9"/>
        <v>227.72</v>
      </c>
      <c r="CD6" s="22">
        <f t="shared" si="9"/>
        <v>240.21</v>
      </c>
      <c r="CE6" s="22">
        <f t="shared" si="9"/>
        <v>230.23</v>
      </c>
      <c r="CF6" s="22">
        <f t="shared" si="9"/>
        <v>181.3</v>
      </c>
      <c r="CG6" s="22">
        <f t="shared" si="9"/>
        <v>181.71</v>
      </c>
      <c r="CH6" s="22">
        <f t="shared" si="9"/>
        <v>188.51</v>
      </c>
      <c r="CI6" s="22">
        <f t="shared" si="9"/>
        <v>189.43</v>
      </c>
      <c r="CJ6" s="22">
        <f t="shared" si="9"/>
        <v>196.75</v>
      </c>
      <c r="CK6" s="21" t="str">
        <f>IF(CK7="","",IF(CK7="-","【-】","【"&amp;SUBSTITUTE(TEXT(CK7,"#,##0.00"),"-","△")&amp;"】"))</f>
        <v>【181.66】</v>
      </c>
      <c r="CL6" s="22">
        <f>IF(CL7="",NA(),CL7)</f>
        <v>56.73</v>
      </c>
      <c r="CM6" s="22">
        <f t="shared" ref="CM6:CU6" si="10">IF(CM7="",NA(),CM7)</f>
        <v>55.49</v>
      </c>
      <c r="CN6" s="22">
        <f t="shared" si="10"/>
        <v>55.01</v>
      </c>
      <c r="CO6" s="22">
        <f t="shared" si="10"/>
        <v>54.82</v>
      </c>
      <c r="CP6" s="22">
        <f t="shared" si="10"/>
        <v>57.91</v>
      </c>
      <c r="CQ6" s="22">
        <f t="shared" si="10"/>
        <v>55.89</v>
      </c>
      <c r="CR6" s="22">
        <f t="shared" si="10"/>
        <v>55.72</v>
      </c>
      <c r="CS6" s="22">
        <f t="shared" si="10"/>
        <v>55.31</v>
      </c>
      <c r="CT6" s="22">
        <f t="shared" si="10"/>
        <v>55.14</v>
      </c>
      <c r="CU6" s="22">
        <f t="shared" si="10"/>
        <v>54.99</v>
      </c>
      <c r="CV6" s="21" t="str">
        <f>IF(CV7="","",IF(CV7="-","【-】","【"&amp;SUBSTITUTE(TEXT(CV7,"#,##0.00"),"-","△")&amp;"】"))</f>
        <v>【60.21】</v>
      </c>
      <c r="CW6" s="22">
        <f>IF(CW7="",NA(),CW7)</f>
        <v>85.41</v>
      </c>
      <c r="CX6" s="22">
        <f t="shared" ref="CX6:DF6" si="11">IF(CX7="",NA(),CX7)</f>
        <v>84.98</v>
      </c>
      <c r="CY6" s="22">
        <f t="shared" si="11"/>
        <v>83.6</v>
      </c>
      <c r="CZ6" s="22">
        <f t="shared" si="11"/>
        <v>76.31</v>
      </c>
      <c r="DA6" s="22">
        <f t="shared" si="11"/>
        <v>78.94</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63.13</v>
      </c>
      <c r="DI6" s="22">
        <f t="shared" ref="DI6:DQ6" si="12">IF(DI7="",NA(),DI7)</f>
        <v>64.36</v>
      </c>
      <c r="DJ6" s="22">
        <f t="shared" si="12"/>
        <v>65.33</v>
      </c>
      <c r="DK6" s="22">
        <f t="shared" si="12"/>
        <v>66.36</v>
      </c>
      <c r="DL6" s="22">
        <f t="shared" si="12"/>
        <v>67.38</v>
      </c>
      <c r="DM6" s="22">
        <f t="shared" si="12"/>
        <v>50.63</v>
      </c>
      <c r="DN6" s="22">
        <f t="shared" si="12"/>
        <v>51.29</v>
      </c>
      <c r="DO6" s="22">
        <f t="shared" si="12"/>
        <v>52.2</v>
      </c>
      <c r="DP6" s="22">
        <f t="shared" si="12"/>
        <v>52.7</v>
      </c>
      <c r="DQ6" s="22">
        <f t="shared" si="12"/>
        <v>53.48</v>
      </c>
      <c r="DR6" s="21" t="str">
        <f>IF(DR7="","",IF(DR7="-","【-】","【"&amp;SUBSTITUTE(TEXT(DR7,"#,##0.00"),"-","△")&amp;"】"))</f>
        <v>【52.41】</v>
      </c>
      <c r="DS6" s="22">
        <f>IF(DS7="",NA(),DS7)</f>
        <v>14.19</v>
      </c>
      <c r="DT6" s="22">
        <f t="shared" ref="DT6:EB6" si="13">IF(DT7="",NA(),DT7)</f>
        <v>18.75</v>
      </c>
      <c r="DU6" s="22">
        <f t="shared" si="13"/>
        <v>20.71</v>
      </c>
      <c r="DV6" s="22">
        <f t="shared" si="13"/>
        <v>24.63</v>
      </c>
      <c r="DW6" s="22">
        <f t="shared" si="13"/>
        <v>25.22</v>
      </c>
      <c r="DX6" s="22">
        <f t="shared" si="13"/>
        <v>18.28</v>
      </c>
      <c r="DY6" s="22">
        <f t="shared" si="13"/>
        <v>19.61</v>
      </c>
      <c r="DZ6" s="22">
        <f t="shared" si="13"/>
        <v>20.73</v>
      </c>
      <c r="EA6" s="22">
        <f t="shared" si="13"/>
        <v>22.86</v>
      </c>
      <c r="EB6" s="22">
        <f t="shared" si="13"/>
        <v>24.31</v>
      </c>
      <c r="EC6" s="21" t="str">
        <f>IF(EC7="","",IF(EC7="-","【-】","【"&amp;SUBSTITUTE(TEXT(EC7,"#,##0.00"),"-","△")&amp;"】"))</f>
        <v>【26.78】</v>
      </c>
      <c r="ED6" s="22">
        <f>IF(ED7="",NA(),ED7)</f>
        <v>0.21</v>
      </c>
      <c r="EE6" s="22">
        <f t="shared" ref="EE6:EM6" si="14">IF(EE7="",NA(),EE7)</f>
        <v>0.1</v>
      </c>
      <c r="EF6" s="22">
        <f t="shared" si="14"/>
        <v>0.08</v>
      </c>
      <c r="EG6" s="22">
        <f t="shared" si="14"/>
        <v>0.06</v>
      </c>
      <c r="EH6" s="22">
        <f t="shared" si="14"/>
        <v>0.01</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82333</v>
      </c>
      <c r="D7" s="24">
        <v>46</v>
      </c>
      <c r="E7" s="24">
        <v>1</v>
      </c>
      <c r="F7" s="24">
        <v>0</v>
      </c>
      <c r="G7" s="24">
        <v>1</v>
      </c>
      <c r="H7" s="24" t="s">
        <v>93</v>
      </c>
      <c r="I7" s="24" t="s">
        <v>94</v>
      </c>
      <c r="J7" s="24" t="s">
        <v>95</v>
      </c>
      <c r="K7" s="24" t="s">
        <v>96</v>
      </c>
      <c r="L7" s="24" t="s">
        <v>97</v>
      </c>
      <c r="M7" s="24" t="s">
        <v>98</v>
      </c>
      <c r="N7" s="25" t="s">
        <v>99</v>
      </c>
      <c r="O7" s="25">
        <v>71.64</v>
      </c>
      <c r="P7" s="25">
        <v>95.09</v>
      </c>
      <c r="Q7" s="25">
        <v>5390</v>
      </c>
      <c r="R7" s="25">
        <v>31505</v>
      </c>
      <c r="S7" s="25">
        <v>222.48</v>
      </c>
      <c r="T7" s="25">
        <v>141.61000000000001</v>
      </c>
      <c r="U7" s="25">
        <v>28156</v>
      </c>
      <c r="V7" s="25">
        <v>166.33</v>
      </c>
      <c r="W7" s="25">
        <v>169.28</v>
      </c>
      <c r="X7" s="25">
        <v>116.24</v>
      </c>
      <c r="Y7" s="25">
        <v>122.02</v>
      </c>
      <c r="Z7" s="25">
        <v>116.1</v>
      </c>
      <c r="AA7" s="25">
        <v>112.2</v>
      </c>
      <c r="AB7" s="25">
        <v>115.63</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175.61</v>
      </c>
      <c r="AU7" s="25">
        <v>193.98</v>
      </c>
      <c r="AV7" s="25">
        <v>212</v>
      </c>
      <c r="AW7" s="25">
        <v>220.11</v>
      </c>
      <c r="AX7" s="25">
        <v>257.45</v>
      </c>
      <c r="AY7" s="25">
        <v>367.55</v>
      </c>
      <c r="AZ7" s="25">
        <v>378.56</v>
      </c>
      <c r="BA7" s="25">
        <v>364.46</v>
      </c>
      <c r="BB7" s="25">
        <v>338.89</v>
      </c>
      <c r="BC7" s="25">
        <v>352.34</v>
      </c>
      <c r="BD7" s="25">
        <v>239.69</v>
      </c>
      <c r="BE7" s="25">
        <v>404.94</v>
      </c>
      <c r="BF7" s="25">
        <v>349.99</v>
      </c>
      <c r="BG7" s="25">
        <v>289.54000000000002</v>
      </c>
      <c r="BH7" s="25">
        <v>283.68</v>
      </c>
      <c r="BI7" s="25">
        <v>254.33</v>
      </c>
      <c r="BJ7" s="25">
        <v>418.68</v>
      </c>
      <c r="BK7" s="25">
        <v>395.68</v>
      </c>
      <c r="BL7" s="25">
        <v>403.72</v>
      </c>
      <c r="BM7" s="25">
        <v>400.21</v>
      </c>
      <c r="BN7" s="25">
        <v>391.13</v>
      </c>
      <c r="BO7" s="25">
        <v>264.86</v>
      </c>
      <c r="BP7" s="25">
        <v>98.15</v>
      </c>
      <c r="BQ7" s="25">
        <v>108.02</v>
      </c>
      <c r="BR7" s="25">
        <v>115.17</v>
      </c>
      <c r="BS7" s="25">
        <v>109.27</v>
      </c>
      <c r="BT7" s="25">
        <v>106.72</v>
      </c>
      <c r="BU7" s="25">
        <v>94.78</v>
      </c>
      <c r="BV7" s="25">
        <v>97.59</v>
      </c>
      <c r="BW7" s="25">
        <v>92.17</v>
      </c>
      <c r="BX7" s="25">
        <v>92.83</v>
      </c>
      <c r="BY7" s="25">
        <v>92.16</v>
      </c>
      <c r="BZ7" s="25">
        <v>97.59</v>
      </c>
      <c r="CA7" s="25">
        <v>221.09</v>
      </c>
      <c r="CB7" s="25">
        <v>216.32</v>
      </c>
      <c r="CC7" s="25">
        <v>227.72</v>
      </c>
      <c r="CD7" s="25">
        <v>240.21</v>
      </c>
      <c r="CE7" s="25">
        <v>230.23</v>
      </c>
      <c r="CF7" s="25">
        <v>181.3</v>
      </c>
      <c r="CG7" s="25">
        <v>181.71</v>
      </c>
      <c r="CH7" s="25">
        <v>188.51</v>
      </c>
      <c r="CI7" s="25">
        <v>189.43</v>
      </c>
      <c r="CJ7" s="25">
        <v>196.75</v>
      </c>
      <c r="CK7" s="25">
        <v>181.66</v>
      </c>
      <c r="CL7" s="25">
        <v>56.73</v>
      </c>
      <c r="CM7" s="25">
        <v>55.49</v>
      </c>
      <c r="CN7" s="25">
        <v>55.01</v>
      </c>
      <c r="CO7" s="25">
        <v>54.82</v>
      </c>
      <c r="CP7" s="25">
        <v>57.91</v>
      </c>
      <c r="CQ7" s="25">
        <v>55.89</v>
      </c>
      <c r="CR7" s="25">
        <v>55.72</v>
      </c>
      <c r="CS7" s="25">
        <v>55.31</v>
      </c>
      <c r="CT7" s="25">
        <v>55.14</v>
      </c>
      <c r="CU7" s="25">
        <v>54.99</v>
      </c>
      <c r="CV7" s="25">
        <v>60.21</v>
      </c>
      <c r="CW7" s="25">
        <v>85.41</v>
      </c>
      <c r="CX7" s="25">
        <v>84.98</v>
      </c>
      <c r="CY7" s="25">
        <v>83.6</v>
      </c>
      <c r="CZ7" s="25">
        <v>76.31</v>
      </c>
      <c r="DA7" s="25">
        <v>78.94</v>
      </c>
      <c r="DB7" s="25">
        <v>81.27</v>
      </c>
      <c r="DC7" s="25">
        <v>81.260000000000005</v>
      </c>
      <c r="DD7" s="25">
        <v>80.36</v>
      </c>
      <c r="DE7" s="25">
        <v>80.13</v>
      </c>
      <c r="DF7" s="25">
        <v>79.34</v>
      </c>
      <c r="DG7" s="25">
        <v>89.21</v>
      </c>
      <c r="DH7" s="25">
        <v>63.13</v>
      </c>
      <c r="DI7" s="25">
        <v>64.36</v>
      </c>
      <c r="DJ7" s="25">
        <v>65.33</v>
      </c>
      <c r="DK7" s="25">
        <v>66.36</v>
      </c>
      <c r="DL7" s="25">
        <v>67.38</v>
      </c>
      <c r="DM7" s="25">
        <v>50.63</v>
      </c>
      <c r="DN7" s="25">
        <v>51.29</v>
      </c>
      <c r="DO7" s="25">
        <v>52.2</v>
      </c>
      <c r="DP7" s="25">
        <v>52.7</v>
      </c>
      <c r="DQ7" s="25">
        <v>53.48</v>
      </c>
      <c r="DR7" s="25">
        <v>52.41</v>
      </c>
      <c r="DS7" s="25">
        <v>14.19</v>
      </c>
      <c r="DT7" s="25">
        <v>18.75</v>
      </c>
      <c r="DU7" s="25">
        <v>20.71</v>
      </c>
      <c r="DV7" s="25">
        <v>24.63</v>
      </c>
      <c r="DW7" s="25">
        <v>25.22</v>
      </c>
      <c r="DX7" s="25">
        <v>18.28</v>
      </c>
      <c r="DY7" s="25">
        <v>19.61</v>
      </c>
      <c r="DZ7" s="25">
        <v>20.73</v>
      </c>
      <c r="EA7" s="25">
        <v>22.86</v>
      </c>
      <c r="EB7" s="25">
        <v>24.31</v>
      </c>
      <c r="EC7" s="25">
        <v>26.78</v>
      </c>
      <c r="ED7" s="25">
        <v>0.21</v>
      </c>
      <c r="EE7" s="25">
        <v>0.1</v>
      </c>
      <c r="EF7" s="25">
        <v>0.08</v>
      </c>
      <c r="EG7" s="25">
        <v>0.06</v>
      </c>
      <c r="EH7" s="25">
        <v>0.01</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N2511099</cp:lastModifiedBy>
  <cp:lastPrinted>2026-01-15T01:25:59Z</cp:lastPrinted>
  <dcterms:created xsi:type="dcterms:W3CDTF">2025-12-12T09:13:04Z</dcterms:created>
  <dcterms:modified xsi:type="dcterms:W3CDTF">2026-01-28T02:42:23Z</dcterms:modified>
  <cp:category/>
</cp:coreProperties>
</file>