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
    </mc:Choice>
  </mc:AlternateContent>
  <bookViews>
    <workbookView xWindow="0" yWindow="0" windowWidth="28800" windowHeight="1411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<sst xmlns="http://schemas.openxmlformats.org/spreadsheetml/2006/main" count="1096" uniqueCount="561">
  <si>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</si>
  <si>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</si>
  <si>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</si>
  <si>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</si>
  <si>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</si>
  <si>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</si>
  <si>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</si>
  <si>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</si>
  <si>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</si>
  <si>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</si>
  <si>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</si>
  <si>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</si>
  <si>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</si>
  <si>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</si>
  <si>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</si>
  <si>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</si>
  <si>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</si>
  <si>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</si>
  <si>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</si>
  <si>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</si>
  <si>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</si>
  <si>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</si>
  <si>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</si>
  <si>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</si>
  <si>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</si>
  <si>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</si>
  <si>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</si>
  <si>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</si>
  <si>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</si>
  <si>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</si>
  <si>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</si>
  <si>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</si>
  <si>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</si>
  <si>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</si>
  <si>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</si>
  <si>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</si>
  <si>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</si>
  <si>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</si>
  <si>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</si>
  <si>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</si>
  <si>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</si>
  <si>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</si>
  <si>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</si>
  <si>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</si>
  <si>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</si>
  <si>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</si>
  <si>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</si>
  <si>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</si>
  <si>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</si>
  <si>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</si>
  <si>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</si>
  <si>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</si>
  <si>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</si>
  <si>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</si>
  <si>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</si>
  <si>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</si>
  <si>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</si>
  <si>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</si>
  <si>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</si>
  <si>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</si>
  <si>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</si>
  <si>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</si>
  <si>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</si>
  <si>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</si>
  <si>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</si>
  <si>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</si>
  <si>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</si>
  <si>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</si>
  <si>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</si>
  <si>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</si>
  <si>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</si>
  <si>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</si>
  <si>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</si>
  <si>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</si>
  <si>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</si>
  <si>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</si>
  <si>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</si>
  <si>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</si>
  <si>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</si>
  <si>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</si>
  <si>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</si>
  <si>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Ⅰ－０</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</si>
  <si>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</si>
  <si>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</si>
  <si>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</si>
  <si>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</si>
  <si>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</si>
  <si>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</si>
  <si>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</si>
  <si>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</si>
  <si>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</si>
  <si>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</si>
  <si>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</si>
  <si>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</si>
  <si>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行方市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</si>
  <si>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</si>
  <si>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</si>
  <si>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</si>
  <si>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</si>
  <si>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</si>
  <si>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</si>
  <si>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</si>
  <si>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</si>
  <si>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</si>
  <si>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</si>
  <si>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</si>
  <si>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</si>
  <si>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</si>
  <si>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</si>
  <si>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</si>
  <si>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</si>
  <si>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</si>
  <si>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</si>
  <si>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</si>
  <si>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</si>
  <si>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</si>
  <si>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</si>
  <si>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</si>
  <si>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-7.8</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</si>
  <si>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</si>
  <si>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</si>
  <si>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</si>
  <si>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</si>
  <si>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</si>
  <si>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</si>
  <si>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</si>
  <si>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</si>
  <si>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</si>
  <si>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</si>
  <si>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</si>
  <si>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</si>
  <si>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</si>
  <si>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</si>
  <si>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</si>
  <si>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</si>
  <si>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</si>
  <si>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</si>
  <si>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</si>
  <si>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</si>
  <si>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</si>
  <si>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</si>
  <si>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</si>
  <si>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6"/>
  </si>
  <si>
    <t>うち日本人(％)</t>
    <phoneticPr fontId="5"/>
  </si>
  <si>
    <t>-1.9</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</si>
  <si>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</si>
  <si>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</si>
  <si>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</si>
  <si>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</si>
  <si>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</si>
  <si>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</si>
  <si>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</si>
  <si>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</si>
  <si>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</si>
  <si>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</si>
  <si>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</si>
  <si>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</si>
  <si>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</si>
  <si>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</si>
  <si>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</si>
  <si>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</si>
  <si>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</si>
  <si>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</si>
  <si>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</si>
  <si>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</si>
  <si>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</si>
  <si>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</si>
  <si>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</si>
  <si>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</si>
  <si>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</si>
  <si>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</si>
  <si>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</si>
  <si>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</si>
  <si>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</si>
  <si>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</si>
  <si>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</si>
  <si>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</si>
  <si>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</si>
  <si>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</si>
  <si>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</si>
  <si>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</si>
  <si>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</si>
  <si>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</si>
  <si>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</si>
  <si>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</si>
  <si>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</si>
  <si>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</si>
  <si>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</si>
  <si>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</si>
  <si>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</si>
  <si>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</si>
  <si>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</si>
  <si>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</si>
  <si>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</si>
  <si>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</si>
  <si>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</si>
  <si>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</si>
  <si>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</si>
  <si>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</si>
  <si>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</si>
  <si>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</si>
  <si>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</si>
  <si>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</si>
  <si>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茨城県行方市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</si>
  <si>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</si>
  <si>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</si>
  <si>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</si>
  <si>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</si>
  <si>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</si>
  <si>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</si>
  <si>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</si>
  <si>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</si>
  <si>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</si>
  <si>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</si>
  <si>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</si>
  <si>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</si>
  <si>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</si>
  <si>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</si>
  <si>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</si>
  <si>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</si>
  <si>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</si>
  <si>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</si>
  <si>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</si>
  <si>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</si>
  <si>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</si>
  <si>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</si>
  <si>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</si>
  <si>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</si>
  <si>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</si>
  <si>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</si>
  <si>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</si>
  <si>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</si>
  <si>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</si>
  <si>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</si>
  <si>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</si>
  <si>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</si>
  <si>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</si>
  <si>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</si>
  <si>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</si>
  <si>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</si>
  <si>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</si>
  <si>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</si>
  <si>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</si>
  <si>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</si>
  <si>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</si>
  <si>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</si>
  <si>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</si>
  <si>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</si>
  <si>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</si>
  <si>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</si>
  <si>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</si>
  <si>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</si>
  <si>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</si>
  <si>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</si>
  <si>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</si>
  <si>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</si>
  <si>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</si>
  <si>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</si>
  <si>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</si>
  <si>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</si>
  <si>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</si>
  <si>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</si>
  <si>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</si>
  <si>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</si>
  <si>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</si>
  <si>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</si>
  <si>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</si>
  <si>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</si>
  <si>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</si>
  <si>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</si>
  <si>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</si>
  <si>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</si>
  <si>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</si>
  <si>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</si>
  <si>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</si>
  <si>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</si>
  <si>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</si>
  <si>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</si>
  <si>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</si>
  <si>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</si>
  <si>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</si>
  <si>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</si>
  <si>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</si>
  <si>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</si>
  <si>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</si>
  <si>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</si>
  <si>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</si>
  <si>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</si>
  <si>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</si>
  <si>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</si>
  <si>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</si>
  <si>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</si>
  <si>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</si>
  <si>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</si>
  <si>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</si>
  <si>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</si>
  <si>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</si>
  <si>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</si>
  <si>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</si>
  <si>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</si>
  <si>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</si>
  <si>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</si>
  <si>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</si>
  <si>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</si>
  <si>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</si>
  <si>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</si>
  <si>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</si>
  <si>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</si>
  <si>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</si>
  <si>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</si>
  <si>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</si>
  <si>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</si>
  <si>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</si>
  <si>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</si>
  <si>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</si>
  <si>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</si>
  <si>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</si>
  <si>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</si>
  <si>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</si>
  <si>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</si>
  <si>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</si>
  <si>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</si>
  <si>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</si>
  <si>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</si>
  <si>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</si>
  <si>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</si>
  <si>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</si>
  <si>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</si>
  <si>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</si>
  <si>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</si>
  <si>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</si>
  <si>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</si>
  <si>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</si>
  <si>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</si>
  <si>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</si>
  <si>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</si>
  <si>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</si>
  <si>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</si>
  <si>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</si>
  <si>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</si>
  <si>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</si>
  <si>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</si>
  <si>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</si>
  <si>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</si>
  <si>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</si>
  <si>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</si>
  <si>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</si>
  <si>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</si>
  <si>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</si>
  <si>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</si>
  <si>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</si>
  <si>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</si>
  <si>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</si>
  <si>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</si>
  <si>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茨城県行方市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</si>
  <si>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</si>
  <si>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</si>
  <si>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</si>
  <si>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</si>
  <si>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</si>
  <si>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</si>
  <si>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</si>
  <si>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</si>
  <si>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</si>
  <si>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</si>
  <si>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</si>
  <si>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</si>
  <si>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</si>
  <si>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</si>
  <si>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</si>
  <si>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</si>
  <si>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</si>
  <si>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</si>
  <si>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</si>
  <si>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</si>
  <si>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</si>
  <si>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</si>
  <si>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</si>
  <si>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</si>
  <si>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</si>
  <si>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</si>
  <si>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</si>
  <si>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</si>
  <si>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</si>
  <si>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</si>
  <si>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</si>
  <si>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</si>
  <si>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</si>
  <si>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</si>
  <si>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</si>
  <si>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</si>
  <si>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介護サービス事業特別会計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</si>
  <si>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</si>
  <si>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</si>
  <si>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</si>
  <si>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</si>
  <si>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</si>
  <si>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</si>
  <si>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</si>
  <si>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</si>
  <si>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</si>
  <si>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</si>
  <si>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</si>
  <si>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</si>
  <si>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</si>
  <si>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</si>
  <si>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</si>
  <si>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</si>
  <si>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</si>
  <si>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</si>
  <si>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</si>
  <si>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</si>
  <si>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</si>
  <si>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</si>
  <si>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</si>
  <si>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</si>
  <si>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</si>
  <si>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</si>
  <si>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</si>
  <si>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</si>
  <si>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</si>
  <si>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</si>
  <si>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</si>
  <si>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</si>
  <si>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</si>
  <si>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</si>
  <si>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</si>
  <si>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</si>
  <si>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</si>
  <si>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</si>
  <si>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</si>
  <si>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</si>
  <si>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</si>
  <si>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</si>
  <si>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</si>
  <si>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</si>
  <si>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</si>
  <si>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</si>
  <si>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</si>
  <si>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</si>
  <si>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</si>
  <si>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</si>
  <si>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</si>
  <si>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</si>
  <si>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</si>
  <si>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</si>
  <si>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</si>
  <si>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</si>
  <si>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</si>
  <si>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</si>
  <si>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</si>
  <si>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</si>
  <si>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</si>
  <si>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</si>
  <si>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</si>
  <si>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</si>
  <si>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</si>
  <si>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</si>
  <si>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</si>
  <si>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</si>
  <si>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</si>
  <si>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</si>
  <si>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</si>
  <si>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</si>
  <si>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</si>
  <si>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</si>
  <si>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</si>
  <si>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</si>
  <si>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</si>
  <si>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</si>
  <si>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</si>
  <si>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</si>
  <si>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</si>
  <si>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</si>
  <si>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</si>
  <si>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</si>
  <si>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</si>
  <si>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</si>
  <si>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</si>
  <si>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</si>
  <si>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</si>
  <si>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</si>
  <si>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</si>
  <si>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</si>
  <si>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</si>
  <si>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</si>
  <si>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</si>
  <si>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</si>
  <si>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</si>
  <si>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</si>
  <si>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</si>
  <si>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</si>
  <si>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</si>
  <si>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</si>
  <si>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</si>
  <si>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</si>
  <si>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</si>
  <si>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</si>
  <si>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</si>
  <si>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</si>
  <si>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</si>
  <si>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</si>
  <si>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</si>
  <si>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</si>
  <si>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</si>
  <si>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</si>
  <si>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</si>
  <si>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</si>
  <si>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</si>
  <si>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</si>
  <si>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</si>
  <si>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</si>
  <si>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</si>
  <si>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</si>
  <si>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</si>
  <si>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</si>
  <si>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</si>
  <si>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</si>
  <si>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</si>
  <si>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</si>
  <si>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</si>
  <si>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</si>
  <si>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</si>
  <si>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</si>
  <si>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</si>
  <si>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</si>
  <si>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</si>
  <si>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</si>
  <si>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</si>
  <si>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</si>
  <si>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一般会計</t>
  </si>
  <si>
    <t>水道事業会計</t>
  </si>
  <si>
    <t>下水道事業会計</t>
  </si>
  <si>
    <t>介護保険特別会計</t>
  </si>
  <si>
    <t>国民健康保険特別会計</t>
  </si>
  <si>
    <t>後期高齢者医療特別会計</t>
  </si>
  <si>
    <t>介護サービス事業特別会計</t>
  </si>
  <si>
    <t>その他会計（赤字）</t>
  </si>
  <si>
    <t>その他会計（黒字）</t>
  </si>
  <si>
    <t>R01</t>
    <phoneticPr fontId="5"/>
  </si>
  <si>
    <t>R02</t>
    <phoneticPr fontId="5"/>
  </si>
  <si>
    <t>R03</t>
    <phoneticPr fontId="5"/>
  </si>
  <si>
    <t>R04</t>
    <phoneticPr fontId="5"/>
  </si>
  <si>
    <t>R05</t>
    <phoneticPr fontId="5"/>
  </si>
  <si>
    <t>-</t>
    <phoneticPr fontId="2"/>
  </si>
  <si>
    <t>鹿行広域事務組合一般会計</t>
  </si>
  <si>
    <t>鹿行広域事務組合養護老人ホーム事業特別会計</t>
  </si>
  <si>
    <t>鹿行広域事務組合消防特別会計</t>
  </si>
  <si>
    <t>鹿行広域事務組合火葬場事業特別会計</t>
  </si>
  <si>
    <t>鹿行広域事務組合審査会事業特別会計</t>
  </si>
  <si>
    <t>茨城県市町村総合事務組合一般会計</t>
  </si>
  <si>
    <t>茨城県市町村総合事務組合県民交通災害共済事業特別会計</t>
  </si>
  <si>
    <t>茨城租税債権管理機構一般会計</t>
  </si>
  <si>
    <t>茨城県後期高齢者医療広域連合一般会計</t>
  </si>
  <si>
    <t>茨城県後期高齢者医療広域連合後期高齢医療特別会計</t>
  </si>
  <si>
    <t>行方市まちづくり推進機構</t>
    <phoneticPr fontId="10"/>
  </si>
  <si>
    <t>行方市合併振興基金</t>
    <phoneticPr fontId="5"/>
  </si>
  <si>
    <t>公共施設整備基金</t>
    <phoneticPr fontId="2"/>
  </si>
  <si>
    <t>行方市ふるさと応援寄附金基金</t>
    <phoneticPr fontId="2"/>
  </si>
  <si>
    <t>行方市公共交通システム事業基金</t>
    <phoneticPr fontId="2"/>
  </si>
  <si>
    <t>行方市防災まちづくり事業基金</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</si>
</sst>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2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8" fillId="0" borderId="31" xfId="8" applyFont="1" applyBorder="1">
      <alignment vertical="center"/>
    </xf>
    <xf numFmtId="0" fontId="28" fillId="0" borderId="42" xfId="8" applyFont="1" applyBorder="1">
      <alignmen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70" xfId="8" applyFont="1" applyBorder="1" applyAlignment="1">
      <alignment horizontal="center"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24"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81" fontId="21" fillId="0" borderId="37"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87" fontId="35" fillId="0" borderId="117" xfId="12" applyNumberFormat="1" applyFont="1" applyBorder="1" applyAlignment="1" applyProtection="1">
      <alignment horizontal="right" vertical="center" shrinkToFit="1"/>
      <protection locked="0"/>
    </xf>
    <xf numFmtId="187" fontId="35" fillId="0" borderId="113" xfId="12" applyNumberFormat="1" applyFont="1" applyBorder="1" applyAlignment="1" applyProtection="1">
      <alignment horizontal="right" vertical="center" shrinkToFit="1"/>
      <protection locked="0"/>
    </xf>
    <xf numFmtId="187" fontId="35" fillId="0" borderId="120"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0" borderId="11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132981</c:v>
                </c:pt>
                <c:pt idx="1">
                  <c:v>128523</c:v>
                </c:pt>
                <c:pt idx="2">
                  <c:v>92919</c:v>
                </c:pt>
                <c:pt idx="3">
                  <c:v>103663</c:v>
                </c:pt>
                <c:pt idx="4">
                  <c:v>92012</c:v>
                </c:pt>
              </c:numCache>
            </c:numRef>
          </c:val>
          <c:smooth val="0"/>
          <c:extLst>
            <c:ext xmlns:c16="http://schemas.microsoft.com/office/drawing/2014/chart" uri="{C3380CC4-5D6E-409C-BE32-E72D297353CC}">
              <c16:uniqueId val="{00000000-CAAD-4A28-9392-DF8A8A031E8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52249</c:v>
                </c:pt>
                <c:pt idx="1">
                  <c:v>61793</c:v>
                </c:pt>
                <c:pt idx="2">
                  <c:v>51014</c:v>
                </c:pt>
                <c:pt idx="3">
                  <c:v>60656</c:v>
                </c:pt>
                <c:pt idx="4">
                  <c:v>65648</c:v>
                </c:pt>
              </c:numCache>
            </c:numRef>
          </c:val>
          <c:smooth val="0"/>
          <c:extLst>
            <c:ext xmlns:c16="http://schemas.microsoft.com/office/drawing/2014/chart" uri="{C3380CC4-5D6E-409C-BE32-E72D297353CC}">
              <c16:uniqueId val="{00000001-CAAD-4A28-9392-DF8A8A031E8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4.83</c:v>
                </c:pt>
                <c:pt idx="1">
                  <c:v>6.15</c:v>
                </c:pt>
                <c:pt idx="2">
                  <c:v>4.78</c:v>
                </c:pt>
                <c:pt idx="3">
                  <c:v>5.82</c:v>
                </c:pt>
                <c:pt idx="4">
                  <c:v>7.06</c:v>
                </c:pt>
              </c:numCache>
            </c:numRef>
          </c:val>
          <c:extLst>
            <c:ext xmlns:c16="http://schemas.microsoft.com/office/drawing/2014/chart" uri="{C3380CC4-5D6E-409C-BE32-E72D297353CC}">
              <c16:uniqueId val="{00000000-3D9B-45B9-B1E8-D276CBB0973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16.239999999999998</c:v>
                </c:pt>
                <c:pt idx="1">
                  <c:v>15.21</c:v>
                </c:pt>
                <c:pt idx="2">
                  <c:v>18.559999999999999</c:v>
                </c:pt>
                <c:pt idx="3">
                  <c:v>20.66</c:v>
                </c:pt>
                <c:pt idx="4">
                  <c:v>23.31</c:v>
                </c:pt>
              </c:numCache>
            </c:numRef>
          </c:val>
          <c:extLst>
            <c:ext xmlns:c16="http://schemas.microsoft.com/office/drawing/2014/chart" uri="{C3380CC4-5D6E-409C-BE32-E72D297353CC}">
              <c16:uniqueId val="{00000001-3D9B-45B9-B1E8-D276CBB0973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0.32</c:v>
                </c:pt>
                <c:pt idx="1">
                  <c:v>0.85</c:v>
                </c:pt>
                <c:pt idx="2">
                  <c:v>2.74</c:v>
                </c:pt>
                <c:pt idx="3">
                  <c:v>2.5099999999999998</c:v>
                </c:pt>
                <c:pt idx="4">
                  <c:v>3.82</c:v>
                </c:pt>
              </c:numCache>
            </c:numRef>
          </c:val>
          <c:smooth val="0"/>
          <c:extLst>
            <c:ext xmlns:c16="http://schemas.microsoft.com/office/drawing/2014/chart" uri="{C3380CC4-5D6E-409C-BE32-E72D297353CC}">
              <c16:uniqueId val="{00000002-3D9B-45B9-B1E8-D276CBB0973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3.21</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0B36-49DA-9411-0E3B161C129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B36-49DA-9411-0E3B161C1294}"/>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0B36-49DA-9411-0E3B161C1294}"/>
            </c:ext>
          </c:extLst>
        </c:ser>
        <c:ser>
          <c:idx val="3"/>
          <c:order val="3"/>
          <c:tx>
            <c:strRef>
              <c:f>データシート!$A$30</c:f>
              <c:strCache>
                <c:ptCount val="1"/>
                <c:pt idx="0">
                  <c:v>介護サービス事業特別会計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0.02</c:v>
                </c:pt>
                <c:pt idx="2">
                  <c:v>#N/A</c:v>
                </c:pt>
                <c:pt idx="3">
                  <c:v>0.02</c:v>
                </c:pt>
                <c:pt idx="4">
                  <c:v>#N/A</c:v>
                </c:pt>
                <c:pt idx="5">
                  <c:v>0.02</c:v>
                </c:pt>
                <c:pt idx="6">
                  <c:v>#N/A</c:v>
                </c:pt>
                <c:pt idx="7">
                  <c:v>0.01</c:v>
                </c:pt>
                <c:pt idx="8">
                  <c:v>#N/A</c:v>
                </c:pt>
                <c:pt idx="9">
                  <c:v>0</c:v>
                </c:pt>
              </c:numCache>
            </c:numRef>
          </c:val>
          <c:extLst>
            <c:ext xmlns:c16="http://schemas.microsoft.com/office/drawing/2014/chart" uri="{C3380CC4-5D6E-409C-BE32-E72D297353CC}">
              <c16:uniqueId val="{00000003-0B36-49DA-9411-0E3B161C1294}"/>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0.01</c:v>
                </c:pt>
                <c:pt idx="2">
                  <c:v>#N/A</c:v>
                </c:pt>
                <c:pt idx="3">
                  <c:v>0.01</c:v>
                </c:pt>
                <c:pt idx="4">
                  <c:v>#N/A</c:v>
                </c:pt>
                <c:pt idx="5">
                  <c:v>0.01</c:v>
                </c:pt>
                <c:pt idx="6">
                  <c:v>#N/A</c:v>
                </c:pt>
                <c:pt idx="7">
                  <c:v>0.03</c:v>
                </c:pt>
                <c:pt idx="8">
                  <c:v>#N/A</c:v>
                </c:pt>
                <c:pt idx="9">
                  <c:v>0.02</c:v>
                </c:pt>
              </c:numCache>
            </c:numRef>
          </c:val>
          <c:extLst>
            <c:ext xmlns:c16="http://schemas.microsoft.com/office/drawing/2014/chart" uri="{C3380CC4-5D6E-409C-BE32-E72D297353CC}">
              <c16:uniqueId val="{00000004-0B36-49DA-9411-0E3B161C1294}"/>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0.06</c:v>
                </c:pt>
                <c:pt idx="2">
                  <c:v>#N/A</c:v>
                </c:pt>
                <c:pt idx="3">
                  <c:v>0.21</c:v>
                </c:pt>
                <c:pt idx="4">
                  <c:v>#N/A</c:v>
                </c:pt>
                <c:pt idx="5">
                  <c:v>0.12</c:v>
                </c:pt>
                <c:pt idx="6">
                  <c:v>#N/A</c:v>
                </c:pt>
                <c:pt idx="7">
                  <c:v>0.19</c:v>
                </c:pt>
                <c:pt idx="8">
                  <c:v>#N/A</c:v>
                </c:pt>
                <c:pt idx="9">
                  <c:v>0.09</c:v>
                </c:pt>
              </c:numCache>
            </c:numRef>
          </c:val>
          <c:extLst>
            <c:ext xmlns:c16="http://schemas.microsoft.com/office/drawing/2014/chart" uri="{C3380CC4-5D6E-409C-BE32-E72D297353CC}">
              <c16:uniqueId val="{00000005-0B36-49DA-9411-0E3B161C1294}"/>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1.4</c:v>
                </c:pt>
                <c:pt idx="2">
                  <c:v>#N/A</c:v>
                </c:pt>
                <c:pt idx="3">
                  <c:v>1.55</c:v>
                </c:pt>
                <c:pt idx="4">
                  <c:v>#N/A</c:v>
                </c:pt>
                <c:pt idx="5">
                  <c:v>1.54</c:v>
                </c:pt>
                <c:pt idx="6">
                  <c:v>#N/A</c:v>
                </c:pt>
                <c:pt idx="7">
                  <c:v>2.42</c:v>
                </c:pt>
                <c:pt idx="8">
                  <c:v>#N/A</c:v>
                </c:pt>
                <c:pt idx="9">
                  <c:v>1.44</c:v>
                </c:pt>
              </c:numCache>
            </c:numRef>
          </c:val>
          <c:extLst>
            <c:ext xmlns:c16="http://schemas.microsoft.com/office/drawing/2014/chart" uri="{C3380CC4-5D6E-409C-BE32-E72D297353CC}">
              <c16:uniqueId val="{00000006-0B36-49DA-9411-0E3B161C1294}"/>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0</c:v>
                </c:pt>
                <c:pt idx="1">
                  <c:v>0</c:v>
                </c:pt>
                <c:pt idx="2">
                  <c:v>#N/A</c:v>
                </c:pt>
                <c:pt idx="3">
                  <c:v>1.22</c:v>
                </c:pt>
                <c:pt idx="4">
                  <c:v>#N/A</c:v>
                </c:pt>
                <c:pt idx="5">
                  <c:v>2.19</c:v>
                </c:pt>
                <c:pt idx="6">
                  <c:v>#N/A</c:v>
                </c:pt>
                <c:pt idx="7">
                  <c:v>2.4900000000000002</c:v>
                </c:pt>
                <c:pt idx="8">
                  <c:v>#N/A</c:v>
                </c:pt>
                <c:pt idx="9">
                  <c:v>2.38</c:v>
                </c:pt>
              </c:numCache>
            </c:numRef>
          </c:val>
          <c:extLst>
            <c:ext xmlns:c16="http://schemas.microsoft.com/office/drawing/2014/chart" uri="{C3380CC4-5D6E-409C-BE32-E72D297353CC}">
              <c16:uniqueId val="{00000007-0B36-49DA-9411-0E3B161C1294}"/>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4.3600000000000003</c:v>
                </c:pt>
                <c:pt idx="2">
                  <c:v>#N/A</c:v>
                </c:pt>
                <c:pt idx="3">
                  <c:v>4.47</c:v>
                </c:pt>
                <c:pt idx="4">
                  <c:v>#N/A</c:v>
                </c:pt>
                <c:pt idx="5">
                  <c:v>4.8499999999999996</c:v>
                </c:pt>
                <c:pt idx="6">
                  <c:v>#N/A</c:v>
                </c:pt>
                <c:pt idx="7">
                  <c:v>5.1100000000000003</c:v>
                </c:pt>
                <c:pt idx="8">
                  <c:v>#N/A</c:v>
                </c:pt>
                <c:pt idx="9">
                  <c:v>5.39</c:v>
                </c:pt>
              </c:numCache>
            </c:numRef>
          </c:val>
          <c:extLst>
            <c:ext xmlns:c16="http://schemas.microsoft.com/office/drawing/2014/chart" uri="{C3380CC4-5D6E-409C-BE32-E72D297353CC}">
              <c16:uniqueId val="{00000008-0B36-49DA-9411-0E3B161C1294}"/>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4.83</c:v>
                </c:pt>
                <c:pt idx="2">
                  <c:v>#N/A</c:v>
                </c:pt>
                <c:pt idx="3">
                  <c:v>6.15</c:v>
                </c:pt>
                <c:pt idx="4">
                  <c:v>#N/A</c:v>
                </c:pt>
                <c:pt idx="5">
                  <c:v>4.7699999999999996</c:v>
                </c:pt>
                <c:pt idx="6">
                  <c:v>#N/A</c:v>
                </c:pt>
                <c:pt idx="7">
                  <c:v>5.81</c:v>
                </c:pt>
                <c:pt idx="8">
                  <c:v>#N/A</c:v>
                </c:pt>
                <c:pt idx="9">
                  <c:v>7.06</c:v>
                </c:pt>
              </c:numCache>
            </c:numRef>
          </c:val>
          <c:extLst>
            <c:ext xmlns:c16="http://schemas.microsoft.com/office/drawing/2014/chart" uri="{C3380CC4-5D6E-409C-BE32-E72D297353CC}">
              <c16:uniqueId val="{00000009-0B36-49DA-9411-0E3B161C129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1689</c:v>
                </c:pt>
                <c:pt idx="5">
                  <c:v>1706</c:v>
                </c:pt>
                <c:pt idx="8">
                  <c:v>1729</c:v>
                </c:pt>
                <c:pt idx="11">
                  <c:v>1734</c:v>
                </c:pt>
                <c:pt idx="14">
                  <c:v>1623</c:v>
                </c:pt>
              </c:numCache>
            </c:numRef>
          </c:val>
          <c:extLst>
            <c:ext xmlns:c16="http://schemas.microsoft.com/office/drawing/2014/chart" uri="{C3380CC4-5D6E-409C-BE32-E72D297353CC}">
              <c16:uniqueId val="{00000000-77F3-476B-ADE1-0D61F95F049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7F3-476B-ADE1-0D61F95F049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56</c:v>
                </c:pt>
                <c:pt idx="6">
                  <c:v>56</c:v>
                </c:pt>
                <c:pt idx="9">
                  <c:v>56</c:v>
                </c:pt>
                <c:pt idx="12">
                  <c:v>56</c:v>
                </c:pt>
              </c:numCache>
            </c:numRef>
          </c:val>
          <c:extLst>
            <c:ext xmlns:c16="http://schemas.microsoft.com/office/drawing/2014/chart" uri="{C3380CC4-5D6E-409C-BE32-E72D297353CC}">
              <c16:uniqueId val="{00000002-77F3-476B-ADE1-0D61F95F049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30</c:v>
                </c:pt>
                <c:pt idx="3">
                  <c:v>32</c:v>
                </c:pt>
                <c:pt idx="6">
                  <c:v>32</c:v>
                </c:pt>
                <c:pt idx="9">
                  <c:v>36</c:v>
                </c:pt>
                <c:pt idx="12">
                  <c:v>39</c:v>
                </c:pt>
              </c:numCache>
            </c:numRef>
          </c:val>
          <c:extLst>
            <c:ext xmlns:c16="http://schemas.microsoft.com/office/drawing/2014/chart" uri="{C3380CC4-5D6E-409C-BE32-E72D297353CC}">
              <c16:uniqueId val="{00000003-77F3-476B-ADE1-0D61F95F049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479</c:v>
                </c:pt>
                <c:pt idx="3">
                  <c:v>487</c:v>
                </c:pt>
                <c:pt idx="6">
                  <c:v>452</c:v>
                </c:pt>
                <c:pt idx="9">
                  <c:v>466</c:v>
                </c:pt>
                <c:pt idx="12">
                  <c:v>399</c:v>
                </c:pt>
              </c:numCache>
            </c:numRef>
          </c:val>
          <c:extLst>
            <c:ext xmlns:c16="http://schemas.microsoft.com/office/drawing/2014/chart" uri="{C3380CC4-5D6E-409C-BE32-E72D297353CC}">
              <c16:uniqueId val="{00000004-77F3-476B-ADE1-0D61F95F049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7F3-476B-ADE1-0D61F95F049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7F3-476B-ADE1-0D61F95F049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1867</c:v>
                </c:pt>
                <c:pt idx="3">
                  <c:v>1959</c:v>
                </c:pt>
                <c:pt idx="6">
                  <c:v>2002</c:v>
                </c:pt>
                <c:pt idx="9">
                  <c:v>2010</c:v>
                </c:pt>
                <c:pt idx="12">
                  <c:v>1919</c:v>
                </c:pt>
              </c:numCache>
            </c:numRef>
          </c:val>
          <c:extLst>
            <c:ext xmlns:c16="http://schemas.microsoft.com/office/drawing/2014/chart" uri="{C3380CC4-5D6E-409C-BE32-E72D297353CC}">
              <c16:uniqueId val="{00000007-77F3-476B-ADE1-0D61F95F049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687</c:v>
                </c:pt>
                <c:pt idx="2">
                  <c:v>#N/A</c:v>
                </c:pt>
                <c:pt idx="3">
                  <c:v>#N/A</c:v>
                </c:pt>
                <c:pt idx="4">
                  <c:v>828</c:v>
                </c:pt>
                <c:pt idx="5">
                  <c:v>#N/A</c:v>
                </c:pt>
                <c:pt idx="6">
                  <c:v>#N/A</c:v>
                </c:pt>
                <c:pt idx="7">
                  <c:v>813</c:v>
                </c:pt>
                <c:pt idx="8">
                  <c:v>#N/A</c:v>
                </c:pt>
                <c:pt idx="9">
                  <c:v>#N/A</c:v>
                </c:pt>
                <c:pt idx="10">
                  <c:v>834</c:v>
                </c:pt>
                <c:pt idx="11">
                  <c:v>#N/A</c:v>
                </c:pt>
                <c:pt idx="12">
                  <c:v>#N/A</c:v>
                </c:pt>
                <c:pt idx="13">
                  <c:v>790</c:v>
                </c:pt>
                <c:pt idx="14">
                  <c:v>#N/A</c:v>
                </c:pt>
              </c:numCache>
            </c:numRef>
          </c:val>
          <c:smooth val="0"/>
          <c:extLst>
            <c:ext xmlns:c16="http://schemas.microsoft.com/office/drawing/2014/chart" uri="{C3380CC4-5D6E-409C-BE32-E72D297353CC}">
              <c16:uniqueId val="{00000008-77F3-476B-ADE1-0D61F95F049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17288</c:v>
                </c:pt>
                <c:pt idx="5">
                  <c:v>16684</c:v>
                </c:pt>
                <c:pt idx="8">
                  <c:v>16023</c:v>
                </c:pt>
                <c:pt idx="11">
                  <c:v>15007</c:v>
                </c:pt>
                <c:pt idx="14">
                  <c:v>14255</c:v>
                </c:pt>
              </c:numCache>
            </c:numRef>
          </c:val>
          <c:extLst>
            <c:ext xmlns:c16="http://schemas.microsoft.com/office/drawing/2014/chart" uri="{C3380CC4-5D6E-409C-BE32-E72D297353CC}">
              <c16:uniqueId val="{00000000-DFA3-45C5-A40F-82DE48D6826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334</c:v>
                </c:pt>
                <c:pt idx="5">
                  <c:v>279</c:v>
                </c:pt>
                <c:pt idx="8">
                  <c:v>234</c:v>
                </c:pt>
                <c:pt idx="11">
                  <c:v>190</c:v>
                </c:pt>
                <c:pt idx="14">
                  <c:v>147</c:v>
                </c:pt>
              </c:numCache>
            </c:numRef>
          </c:val>
          <c:extLst>
            <c:ext xmlns:c16="http://schemas.microsoft.com/office/drawing/2014/chart" uri="{C3380CC4-5D6E-409C-BE32-E72D297353CC}">
              <c16:uniqueId val="{00000001-DFA3-45C5-A40F-82DE48D6826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4295</c:v>
                </c:pt>
                <c:pt idx="5">
                  <c:v>4214</c:v>
                </c:pt>
                <c:pt idx="8">
                  <c:v>5511</c:v>
                </c:pt>
                <c:pt idx="11">
                  <c:v>6096</c:v>
                </c:pt>
                <c:pt idx="14">
                  <c:v>6580</c:v>
                </c:pt>
              </c:numCache>
            </c:numRef>
          </c:val>
          <c:extLst>
            <c:ext xmlns:c16="http://schemas.microsoft.com/office/drawing/2014/chart" uri="{C3380CC4-5D6E-409C-BE32-E72D297353CC}">
              <c16:uniqueId val="{00000002-DFA3-45C5-A40F-82DE48D6826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FA3-45C5-A40F-82DE48D6826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FA3-45C5-A40F-82DE48D6826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3</c:v>
                </c:pt>
              </c:numCache>
            </c:numRef>
          </c:val>
          <c:extLst>
            <c:ext xmlns:c16="http://schemas.microsoft.com/office/drawing/2014/chart" uri="{C3380CC4-5D6E-409C-BE32-E72D297353CC}">
              <c16:uniqueId val="{00000005-DFA3-45C5-A40F-82DE48D6826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3494</c:v>
                </c:pt>
                <c:pt idx="3">
                  <c:v>3491</c:v>
                </c:pt>
                <c:pt idx="6">
                  <c:v>3448</c:v>
                </c:pt>
                <c:pt idx="9">
                  <c:v>3428</c:v>
                </c:pt>
                <c:pt idx="12">
                  <c:v>3436</c:v>
                </c:pt>
              </c:numCache>
            </c:numRef>
          </c:val>
          <c:extLst>
            <c:ext xmlns:c16="http://schemas.microsoft.com/office/drawing/2014/chart" uri="{C3380CC4-5D6E-409C-BE32-E72D297353CC}">
              <c16:uniqueId val="{00000006-DFA3-45C5-A40F-82DE48D6826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180</c:v>
                </c:pt>
                <c:pt idx="3">
                  <c:v>160</c:v>
                </c:pt>
                <c:pt idx="6">
                  <c:v>151</c:v>
                </c:pt>
                <c:pt idx="9">
                  <c:v>119</c:v>
                </c:pt>
                <c:pt idx="12">
                  <c:v>79</c:v>
                </c:pt>
              </c:numCache>
            </c:numRef>
          </c:val>
          <c:extLst>
            <c:ext xmlns:c16="http://schemas.microsoft.com/office/drawing/2014/chart" uri="{C3380CC4-5D6E-409C-BE32-E72D297353CC}">
              <c16:uniqueId val="{00000007-DFA3-45C5-A40F-82DE48D6826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5412</c:v>
                </c:pt>
                <c:pt idx="3">
                  <c:v>5156</c:v>
                </c:pt>
                <c:pt idx="6">
                  <c:v>4838</c:v>
                </c:pt>
                <c:pt idx="9">
                  <c:v>4544</c:v>
                </c:pt>
                <c:pt idx="12">
                  <c:v>4045</c:v>
                </c:pt>
              </c:numCache>
            </c:numRef>
          </c:val>
          <c:extLst>
            <c:ext xmlns:c16="http://schemas.microsoft.com/office/drawing/2014/chart" uri="{C3380CC4-5D6E-409C-BE32-E72D297353CC}">
              <c16:uniqueId val="{00000008-DFA3-45C5-A40F-82DE48D6826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889</c:v>
                </c:pt>
                <c:pt idx="6">
                  <c:v>834</c:v>
                </c:pt>
                <c:pt idx="9">
                  <c:v>778</c:v>
                </c:pt>
                <c:pt idx="12">
                  <c:v>723</c:v>
                </c:pt>
              </c:numCache>
            </c:numRef>
          </c:val>
          <c:extLst>
            <c:ext xmlns:c16="http://schemas.microsoft.com/office/drawing/2014/chart" uri="{C3380CC4-5D6E-409C-BE32-E72D297353CC}">
              <c16:uniqueId val="{00000009-DFA3-45C5-A40F-82DE48D6826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18475</c:v>
                </c:pt>
                <c:pt idx="3">
                  <c:v>17824</c:v>
                </c:pt>
                <c:pt idx="6">
                  <c:v>16877</c:v>
                </c:pt>
                <c:pt idx="9">
                  <c:v>15800</c:v>
                </c:pt>
                <c:pt idx="12">
                  <c:v>15030</c:v>
                </c:pt>
              </c:numCache>
            </c:numRef>
          </c:val>
          <c:extLst>
            <c:ext xmlns:c16="http://schemas.microsoft.com/office/drawing/2014/chart" uri="{C3380CC4-5D6E-409C-BE32-E72D297353CC}">
              <c16:uniqueId val="{0000000A-DFA3-45C5-A40F-82DE48D6826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5644</c:v>
                </c:pt>
                <c:pt idx="2">
                  <c:v>#N/A</c:v>
                </c:pt>
                <c:pt idx="3">
                  <c:v>#N/A</c:v>
                </c:pt>
                <c:pt idx="4">
                  <c:v>6343</c:v>
                </c:pt>
                <c:pt idx="5">
                  <c:v>#N/A</c:v>
                </c:pt>
                <c:pt idx="6">
                  <c:v>#N/A</c:v>
                </c:pt>
                <c:pt idx="7">
                  <c:v>4379</c:v>
                </c:pt>
                <c:pt idx="8">
                  <c:v>#N/A</c:v>
                </c:pt>
                <c:pt idx="9">
                  <c:v>#N/A</c:v>
                </c:pt>
                <c:pt idx="10">
                  <c:v>3375</c:v>
                </c:pt>
                <c:pt idx="11">
                  <c:v>#N/A</c:v>
                </c:pt>
                <c:pt idx="12">
                  <c:v>#N/A</c:v>
                </c:pt>
                <c:pt idx="13">
                  <c:v>2334</c:v>
                </c:pt>
                <c:pt idx="14">
                  <c:v>#N/A</c:v>
                </c:pt>
              </c:numCache>
            </c:numRef>
          </c:val>
          <c:smooth val="0"/>
          <c:extLst>
            <c:ext xmlns:c16="http://schemas.microsoft.com/office/drawing/2014/chart" uri="{C3380CC4-5D6E-409C-BE32-E72D297353CC}">
              <c16:uniqueId val="{0000000B-DFA3-45C5-A40F-82DE48D6826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2106</c:v>
                </c:pt>
                <c:pt idx="1">
                  <c:v>2283</c:v>
                </c:pt>
                <c:pt idx="2">
                  <c:v>2569</c:v>
                </c:pt>
              </c:numCache>
            </c:numRef>
          </c:val>
          <c:extLst>
            <c:ext xmlns:c16="http://schemas.microsoft.com/office/drawing/2014/chart" uri="{C3380CC4-5D6E-409C-BE32-E72D297353CC}">
              <c16:uniqueId val="{00000000-82AE-4579-A476-7D00B7B18B1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883</c:v>
                </c:pt>
                <c:pt idx="1">
                  <c:v>891</c:v>
                </c:pt>
                <c:pt idx="2">
                  <c:v>950</c:v>
                </c:pt>
              </c:numCache>
            </c:numRef>
          </c:val>
          <c:extLst>
            <c:ext xmlns:c16="http://schemas.microsoft.com/office/drawing/2014/chart" uri="{C3380CC4-5D6E-409C-BE32-E72D297353CC}">
              <c16:uniqueId val="{00000001-82AE-4579-A476-7D00B7B18B1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4023</c:v>
                </c:pt>
                <c:pt idx="1">
                  <c:v>4231</c:v>
                </c:pt>
                <c:pt idx="2">
                  <c:v>4322</c:v>
                </c:pt>
              </c:numCache>
            </c:numRef>
          </c:val>
          <c:extLst>
            <c:ext xmlns:c16="http://schemas.microsoft.com/office/drawing/2014/chart" uri="{C3380CC4-5D6E-409C-BE32-E72D297353CC}">
              <c16:uniqueId val="{00000002-82AE-4579-A476-7D00B7B18B1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茨城県行方市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32,055
30,750
222.48
20,333,276
19,502,318
778,145
11,021,010
15,029,945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24.7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人口</a:t>
          </a:r>
          <a:r>
            <a:rPr lang="ja-JP" altLang="en-US" sz="1100" b="0" i="0" baseline="0">
              <a:solidFill>
                <a:schemeClr val="dk1"/>
              </a:solidFill>
              <a:effectLst/>
              <a:latin typeface="+mn-lt"/>
              <a:ea typeface="+mn-ea"/>
              <a:cs typeface="+mn-cs"/>
            </a:rPr>
            <a:t>の</a:t>
          </a:r>
          <a:r>
            <a:rPr lang="ja-JP" altLang="ja-JP" sz="1100" b="0" i="0" baseline="0">
              <a:solidFill>
                <a:schemeClr val="dk1"/>
              </a:solidFill>
              <a:effectLst/>
              <a:latin typeface="+mn-lt"/>
              <a:ea typeface="+mn-ea"/>
              <a:cs typeface="+mn-cs"/>
            </a:rPr>
            <a:t>減少</a:t>
          </a:r>
          <a:r>
            <a:rPr lang="ja-JP" altLang="en-US" sz="1100" b="0" i="0" baseline="0">
              <a:solidFill>
                <a:schemeClr val="dk1"/>
              </a:solidFill>
              <a:effectLst/>
              <a:latin typeface="+mn-lt"/>
              <a:ea typeface="+mn-ea"/>
              <a:cs typeface="+mn-cs"/>
            </a:rPr>
            <a:t>や全国平均を上回る</a:t>
          </a:r>
          <a:r>
            <a:rPr lang="ja-JP" altLang="ja-JP" sz="1100" b="0" i="0" baseline="0">
              <a:solidFill>
                <a:schemeClr val="dk1"/>
              </a:solidFill>
              <a:effectLst/>
              <a:latin typeface="+mn-lt"/>
              <a:ea typeface="+mn-ea"/>
              <a:cs typeface="+mn-cs"/>
            </a:rPr>
            <a:t>高齢化</a:t>
          </a:r>
          <a:r>
            <a:rPr lang="ja-JP" altLang="en-US" sz="1100" b="0" i="0" baseline="0">
              <a:solidFill>
                <a:schemeClr val="dk1"/>
              </a:solidFill>
              <a:effectLst/>
              <a:latin typeface="+mn-lt"/>
              <a:ea typeface="+mn-ea"/>
              <a:cs typeface="+mn-cs"/>
            </a:rPr>
            <a:t>率（令和７年１月１日現在</a:t>
          </a:r>
          <a:r>
            <a:rPr lang="en-US" altLang="ja-JP" sz="1100" b="0" i="0" baseline="0">
              <a:solidFill>
                <a:schemeClr val="dk1"/>
              </a:solidFill>
              <a:effectLst/>
              <a:latin typeface="+mn-lt"/>
              <a:ea typeface="+mn-ea"/>
              <a:cs typeface="+mn-cs"/>
            </a:rPr>
            <a:t>38.7</a:t>
          </a:r>
          <a:r>
            <a:rPr lang="ja-JP" altLang="en-US" sz="1100" b="0" i="0" baseline="0">
              <a:solidFill>
                <a:schemeClr val="dk1"/>
              </a:solidFill>
              <a:effectLst/>
              <a:latin typeface="+mn-lt"/>
              <a:ea typeface="+mn-ea"/>
              <a:cs typeface="+mn-cs"/>
            </a:rPr>
            <a:t>％）に加え、大型事業所の立地</a:t>
          </a:r>
          <a:r>
            <a:rPr lang="ja-JP" altLang="ja-JP" sz="1100" b="0" i="0" baseline="0">
              <a:solidFill>
                <a:schemeClr val="dk1"/>
              </a:solidFill>
              <a:effectLst/>
              <a:latin typeface="+mn-lt"/>
              <a:ea typeface="+mn-ea"/>
              <a:cs typeface="+mn-cs"/>
            </a:rPr>
            <a:t>が少な</a:t>
          </a:r>
          <a:r>
            <a:rPr lang="ja-JP" altLang="en-US" sz="1100" b="0" i="0" baseline="0">
              <a:solidFill>
                <a:schemeClr val="dk1"/>
              </a:solidFill>
              <a:effectLst/>
              <a:latin typeface="+mn-lt"/>
              <a:ea typeface="+mn-ea"/>
              <a:cs typeface="+mn-cs"/>
            </a:rPr>
            <a:t>いため、本市は、</a:t>
          </a:r>
          <a:r>
            <a:rPr lang="ja-JP" altLang="ja-JP" sz="1100" b="0" i="0" baseline="0">
              <a:solidFill>
                <a:schemeClr val="dk1"/>
              </a:solidFill>
              <a:effectLst/>
              <a:latin typeface="+mn-lt"/>
              <a:ea typeface="+mn-ea"/>
              <a:cs typeface="+mn-cs"/>
            </a:rPr>
            <a:t>第一次産業中心の脆弱な税収構造にある。</a:t>
          </a:r>
          <a:r>
            <a:rPr lang="ja-JP" altLang="en-US" sz="1100" b="0" i="0" baseline="0">
              <a:solidFill>
                <a:schemeClr val="dk1"/>
              </a:solidFill>
              <a:effectLst/>
              <a:latin typeface="+mn-lt"/>
              <a:ea typeface="+mn-ea"/>
              <a:cs typeface="+mn-cs"/>
            </a:rPr>
            <a:t>令和５年度は、たばこ税等の増加による地方税の増等があったものの、財政力指数は、</a:t>
          </a:r>
          <a:r>
            <a:rPr lang="ja-JP" altLang="ja-JP" sz="1100" b="0" i="0" baseline="0">
              <a:solidFill>
                <a:schemeClr val="dk1"/>
              </a:solidFill>
              <a:effectLst/>
              <a:latin typeface="+mn-lt"/>
              <a:ea typeface="+mn-ea"/>
              <a:cs typeface="+mn-cs"/>
            </a:rPr>
            <a:t>類似団体平均</a:t>
          </a:r>
          <a:r>
            <a:rPr lang="ja-JP" altLang="en-US" sz="1100" b="0" i="0" baseline="0">
              <a:solidFill>
                <a:schemeClr val="dk1"/>
              </a:solidFill>
              <a:effectLst/>
              <a:latin typeface="+mn-lt"/>
              <a:ea typeface="+mn-ea"/>
              <a:cs typeface="+mn-cs"/>
            </a:rPr>
            <a:t>を</a:t>
          </a:r>
          <a:r>
            <a:rPr lang="en-US" altLang="ja-JP" sz="1100" b="0" i="0" baseline="0">
              <a:solidFill>
                <a:schemeClr val="dk1"/>
              </a:solidFill>
              <a:effectLst/>
              <a:latin typeface="+mn-lt"/>
              <a:ea typeface="+mn-ea"/>
              <a:cs typeface="+mn-cs"/>
            </a:rPr>
            <a:t>0.02</a:t>
          </a:r>
          <a:r>
            <a:rPr lang="ja-JP" altLang="ja-JP" sz="1100" b="0" i="0" baseline="0">
              <a:solidFill>
                <a:schemeClr val="dk1"/>
              </a:solidFill>
              <a:effectLst/>
              <a:latin typeface="+mn-lt"/>
              <a:ea typeface="+mn-ea"/>
              <a:cs typeface="+mn-cs"/>
            </a:rPr>
            <a:t>ポイント上回る</a:t>
          </a:r>
          <a:r>
            <a:rPr lang="en-US" altLang="ja-JP" sz="1100" b="0" i="0" baseline="0">
              <a:solidFill>
                <a:schemeClr val="dk1"/>
              </a:solidFill>
              <a:effectLst/>
              <a:latin typeface="+mn-lt"/>
              <a:ea typeface="+mn-ea"/>
              <a:cs typeface="+mn-cs"/>
            </a:rPr>
            <a:t>0.43</a:t>
          </a:r>
          <a:r>
            <a:rPr lang="ja-JP" altLang="ja-JP" sz="1100" b="0" i="0" baseline="0">
              <a:solidFill>
                <a:schemeClr val="dk1"/>
              </a:solidFill>
              <a:effectLst/>
              <a:latin typeface="+mn-lt"/>
              <a:ea typeface="+mn-ea"/>
              <a:cs typeface="+mn-cs"/>
            </a:rPr>
            <a:t>ポイントとなっ</a:t>
          </a:r>
          <a:r>
            <a:rPr lang="ja-JP" altLang="en-US" sz="1100" b="0" i="0" baseline="0">
              <a:solidFill>
                <a:schemeClr val="dk1"/>
              </a:solidFill>
              <a:effectLst/>
              <a:latin typeface="+mn-lt"/>
              <a:ea typeface="+mn-ea"/>
              <a:cs typeface="+mn-cs"/>
            </a:rPr>
            <a:t>ており、</a:t>
          </a:r>
          <a:r>
            <a:rPr lang="ja-JP" altLang="ja-JP" sz="1100" b="0" i="0" baseline="0">
              <a:solidFill>
                <a:schemeClr val="dk1"/>
              </a:solidFill>
              <a:effectLst/>
              <a:latin typeface="+mn-lt"/>
              <a:ea typeface="+mn-ea"/>
              <a:cs typeface="+mn-cs"/>
            </a:rPr>
            <a:t>茨城県平均</a:t>
          </a:r>
          <a:r>
            <a:rPr lang="ja-JP" altLang="en-US" sz="1100" b="0" i="0" baseline="0">
              <a:solidFill>
                <a:schemeClr val="dk1"/>
              </a:solidFill>
              <a:effectLst/>
              <a:latin typeface="+mn-lt"/>
              <a:ea typeface="+mn-ea"/>
              <a:cs typeface="+mn-cs"/>
            </a:rPr>
            <a:t>を下回る</a:t>
          </a:r>
          <a:r>
            <a:rPr lang="ja-JP" altLang="ja-JP" sz="1100" b="0" i="0" baseline="0">
              <a:solidFill>
                <a:schemeClr val="dk1"/>
              </a:solidFill>
              <a:effectLst/>
              <a:latin typeface="+mn-lt"/>
              <a:ea typeface="+mn-ea"/>
              <a:cs typeface="+mn-cs"/>
            </a:rPr>
            <a:t>状況が</a:t>
          </a:r>
          <a:r>
            <a:rPr lang="ja-JP" altLang="en-US" sz="1100" b="0" i="0" baseline="0">
              <a:solidFill>
                <a:schemeClr val="dk1"/>
              </a:solidFill>
              <a:effectLst/>
              <a:latin typeface="+mn-lt"/>
              <a:ea typeface="+mn-ea"/>
              <a:cs typeface="+mn-cs"/>
            </a:rPr>
            <a:t>依然として</a:t>
          </a:r>
          <a:r>
            <a:rPr lang="ja-JP" altLang="ja-JP" sz="1100" b="0" i="0" baseline="0">
              <a:solidFill>
                <a:schemeClr val="dk1"/>
              </a:solidFill>
              <a:effectLst/>
              <a:latin typeface="+mn-lt"/>
              <a:ea typeface="+mn-ea"/>
              <a:cs typeface="+mn-cs"/>
            </a:rPr>
            <a:t>続いている。本市においては、極めて自主財源に乏しく、今後も数値の大幅改善を見込むことは</a:t>
          </a:r>
          <a:r>
            <a:rPr lang="ja-JP" altLang="en-US" sz="1100" b="0" i="0" baseline="0">
              <a:solidFill>
                <a:schemeClr val="dk1"/>
              </a:solidFill>
              <a:effectLst/>
              <a:latin typeface="+mn-lt"/>
              <a:ea typeface="+mn-ea"/>
              <a:cs typeface="+mn-cs"/>
            </a:rPr>
            <a:t>困難である</a:t>
          </a:r>
          <a:r>
            <a:rPr lang="ja-JP" altLang="ja-JP" sz="1100" b="0" i="0" baseline="0">
              <a:solidFill>
                <a:schemeClr val="dk1"/>
              </a:solidFill>
              <a:effectLst/>
              <a:latin typeface="+mn-lt"/>
              <a:ea typeface="+mn-ea"/>
              <a:cs typeface="+mn-cs"/>
            </a:rPr>
            <a:t>と考えられる</a:t>
          </a:r>
          <a:r>
            <a:rPr lang="ja-JP" altLang="en-US" sz="1100" b="0" i="0" baseline="0">
              <a:solidFill>
                <a:schemeClr val="dk1"/>
              </a:solidFill>
              <a:effectLst/>
              <a:latin typeface="+mn-lt"/>
              <a:ea typeface="+mn-ea"/>
              <a:cs typeface="+mn-cs"/>
            </a:rPr>
            <a:t>ことから</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既存事業の見直し等の</a:t>
          </a:r>
          <a:r>
            <a:rPr lang="ja-JP" altLang="ja-JP" sz="1100" b="0" i="0" baseline="0">
              <a:solidFill>
                <a:schemeClr val="dk1"/>
              </a:solidFill>
              <a:effectLst/>
              <a:latin typeface="+mn-lt"/>
              <a:ea typeface="+mn-ea"/>
              <a:cs typeface="+mn-cs"/>
            </a:rPr>
            <a:t>行政の効率化に</a:t>
          </a:r>
          <a:r>
            <a:rPr lang="ja-JP" altLang="en-US" sz="1100" b="0" i="0" baseline="0">
              <a:solidFill>
                <a:schemeClr val="dk1"/>
              </a:solidFill>
              <a:effectLst/>
              <a:latin typeface="+mn-lt"/>
              <a:ea typeface="+mn-ea"/>
              <a:cs typeface="+mn-cs"/>
            </a:rPr>
            <a:t>取り組み、</a:t>
          </a:r>
          <a:r>
            <a:rPr lang="ja-JP" altLang="ja-JP" sz="1100" b="0" i="0" baseline="0">
              <a:solidFill>
                <a:schemeClr val="dk1"/>
              </a:solidFill>
              <a:effectLst/>
              <a:latin typeface="+mn-lt"/>
              <a:ea typeface="+mn-ea"/>
              <a:cs typeface="+mn-cs"/>
            </a:rPr>
            <a:t>財政の健全化を図る。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122464</xdr:rowOff>
    </xdr:from>
    <xdr:to>
      <xdr:col>23</xdr:col>
      <xdr:colOff>133350</xdr:colOff>
      <xdr:row>44</xdr:row>
      <xdr:rowOff>130628</xdr:rowOff>
    </xdr:to>
    <xdr:cxnSp macro="">
      <xdr:nvCxnSpPr>
        <xdr:cNvPr id="66" name="直線コネクタ 65"/>
        <xdr:cNvCxnSpPr/>
      </xdr:nvCxnSpPr>
      <xdr:spPr>
        <a:xfrm flipV="1">
          <a:off x="4953000" y="6123214"/>
          <a:ext cx="0" cy="1551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7" name="財政力最小値テキスト"/>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8" name="直線コネクタ 67"/>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37391</xdr:rowOff>
    </xdr:from>
    <xdr:ext cx="762000" cy="259045"/>
    <xdr:sp macro="" textlink="">
      <xdr:nvSpPr>
        <xdr:cNvPr id="69" name="財政力最大値テキスト"/>
        <xdr:cNvSpPr txBox="1"/>
      </xdr:nvSpPr>
      <xdr:spPr>
        <a:xfrm>
          <a:off x="5041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122464</xdr:rowOff>
    </xdr:from>
    <xdr:to>
      <xdr:col>24</xdr:col>
      <xdr:colOff>12700</xdr:colOff>
      <xdr:row>35</xdr:row>
      <xdr:rowOff>122464</xdr:rowOff>
    </xdr:to>
    <xdr:cxnSp macro="">
      <xdr:nvCxnSpPr>
        <xdr:cNvPr id="70" name="直線コネクタ 69"/>
        <xdr:cNvCxnSpPr/>
      </xdr:nvCxnSpPr>
      <xdr:spPr>
        <a:xfrm>
          <a:off x="4864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24493</xdr:rowOff>
    </xdr:from>
    <xdr:to>
      <xdr:col>23</xdr:col>
      <xdr:colOff>133350</xdr:colOff>
      <xdr:row>41</xdr:row>
      <xdr:rowOff>24493</xdr:rowOff>
    </xdr:to>
    <xdr:cxnSp macro="">
      <xdr:nvCxnSpPr>
        <xdr:cNvPr id="71" name="直線コネクタ 70"/>
        <xdr:cNvCxnSpPr/>
      </xdr:nvCxnSpPr>
      <xdr:spPr>
        <a:xfrm>
          <a:off x="4114800" y="70539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14712</xdr:rowOff>
    </xdr:from>
    <xdr:ext cx="762000" cy="259045"/>
    <xdr:sp macro="" textlink="">
      <xdr:nvSpPr>
        <xdr:cNvPr id="72" name="財政力平均値テキスト"/>
        <xdr:cNvSpPr txBox="1"/>
      </xdr:nvSpPr>
      <xdr:spPr>
        <a:xfrm>
          <a:off x="5041900" y="7044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42635</xdr:rowOff>
    </xdr:from>
    <xdr:to>
      <xdr:col>23</xdr:col>
      <xdr:colOff>184150</xdr:colOff>
      <xdr:row>41</xdr:row>
      <xdr:rowOff>144235</xdr:rowOff>
    </xdr:to>
    <xdr:sp macro="" textlink="">
      <xdr:nvSpPr>
        <xdr:cNvPr id="73" name="フローチャート: 判断 72"/>
        <xdr:cNvSpPr/>
      </xdr:nvSpPr>
      <xdr:spPr>
        <a:xfrm>
          <a:off x="49022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24493</xdr:rowOff>
    </xdr:from>
    <xdr:to>
      <xdr:col>19</xdr:col>
      <xdr:colOff>133350</xdr:colOff>
      <xdr:row>41</xdr:row>
      <xdr:rowOff>24493</xdr:rowOff>
    </xdr:to>
    <xdr:cxnSp macro="">
      <xdr:nvCxnSpPr>
        <xdr:cNvPr id="74" name="直線コネクタ 73"/>
        <xdr:cNvCxnSpPr/>
      </xdr:nvCxnSpPr>
      <xdr:spPr>
        <a:xfrm>
          <a:off x="3225800" y="70539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42635</xdr:rowOff>
    </xdr:from>
    <xdr:to>
      <xdr:col>19</xdr:col>
      <xdr:colOff>184150</xdr:colOff>
      <xdr:row>41</xdr:row>
      <xdr:rowOff>144235</xdr:rowOff>
    </xdr:to>
    <xdr:sp macro="" textlink="">
      <xdr:nvSpPr>
        <xdr:cNvPr id="75" name="フローチャート: 判断 74"/>
        <xdr:cNvSpPr/>
      </xdr:nvSpPr>
      <xdr:spPr>
        <a:xfrm>
          <a:off x="4064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129012</xdr:rowOff>
    </xdr:from>
    <xdr:ext cx="736600" cy="259045"/>
    <xdr:sp macro="" textlink="">
      <xdr:nvSpPr>
        <xdr:cNvPr id="76" name="テキスト ボックス 75"/>
        <xdr:cNvSpPr txBox="1"/>
      </xdr:nvSpPr>
      <xdr:spPr>
        <a:xfrm>
          <a:off x="3733800" y="7158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161472</xdr:rowOff>
    </xdr:from>
    <xdr:to>
      <xdr:col>15</xdr:col>
      <xdr:colOff>82550</xdr:colOff>
      <xdr:row>41</xdr:row>
      <xdr:rowOff>24493</xdr:rowOff>
    </xdr:to>
    <xdr:cxnSp macro="">
      <xdr:nvCxnSpPr>
        <xdr:cNvPr id="77" name="直線コネクタ 76"/>
        <xdr:cNvCxnSpPr/>
      </xdr:nvCxnSpPr>
      <xdr:spPr>
        <a:xfrm>
          <a:off x="2336800" y="7019472"/>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42635</xdr:rowOff>
    </xdr:from>
    <xdr:to>
      <xdr:col>15</xdr:col>
      <xdr:colOff>133350</xdr:colOff>
      <xdr:row>41</xdr:row>
      <xdr:rowOff>144235</xdr:rowOff>
    </xdr:to>
    <xdr:sp macro="" textlink="">
      <xdr:nvSpPr>
        <xdr:cNvPr id="78" name="フローチャート: 判断 77"/>
        <xdr:cNvSpPr/>
      </xdr:nvSpPr>
      <xdr:spPr>
        <a:xfrm>
          <a:off x="3175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129012</xdr:rowOff>
    </xdr:from>
    <xdr:ext cx="762000" cy="259045"/>
    <xdr:sp macro="" textlink="">
      <xdr:nvSpPr>
        <xdr:cNvPr id="79" name="テキスト ボックス 78"/>
        <xdr:cNvSpPr txBox="1"/>
      </xdr:nvSpPr>
      <xdr:spPr>
        <a:xfrm>
          <a:off x="2844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161472</xdr:rowOff>
    </xdr:from>
    <xdr:to>
      <xdr:col>11</xdr:col>
      <xdr:colOff>31750</xdr:colOff>
      <xdr:row>40</xdr:row>
      <xdr:rowOff>161472</xdr:rowOff>
    </xdr:to>
    <xdr:cxnSp macro="">
      <xdr:nvCxnSpPr>
        <xdr:cNvPr id="80" name="直線コネクタ 79"/>
        <xdr:cNvCxnSpPr/>
      </xdr:nvCxnSpPr>
      <xdr:spPr>
        <a:xfrm>
          <a:off x="1447800" y="70194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8165</xdr:rowOff>
    </xdr:from>
    <xdr:to>
      <xdr:col>11</xdr:col>
      <xdr:colOff>82550</xdr:colOff>
      <xdr:row>41</xdr:row>
      <xdr:rowOff>109765</xdr:rowOff>
    </xdr:to>
    <xdr:sp macro="" textlink="">
      <xdr:nvSpPr>
        <xdr:cNvPr id="81" name="フローチャート: 判断 80"/>
        <xdr:cNvSpPr/>
      </xdr:nvSpPr>
      <xdr:spPr>
        <a:xfrm>
          <a:off x="2286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94542</xdr:rowOff>
    </xdr:from>
    <xdr:ext cx="762000" cy="259045"/>
    <xdr:sp macro="" textlink="">
      <xdr:nvSpPr>
        <xdr:cNvPr id="82" name="テキスト ボックス 81"/>
        <xdr:cNvSpPr txBox="1"/>
      </xdr:nvSpPr>
      <xdr:spPr>
        <a:xfrm>
          <a:off x="1955800" y="712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42635</xdr:rowOff>
    </xdr:from>
    <xdr:to>
      <xdr:col>7</xdr:col>
      <xdr:colOff>31750</xdr:colOff>
      <xdr:row>41</xdr:row>
      <xdr:rowOff>144235</xdr:rowOff>
    </xdr:to>
    <xdr:sp macro="" textlink="">
      <xdr:nvSpPr>
        <xdr:cNvPr id="83" name="フローチャート: 判断 82"/>
        <xdr:cNvSpPr/>
      </xdr:nvSpPr>
      <xdr:spPr>
        <a:xfrm>
          <a:off x="1397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129012</xdr:rowOff>
    </xdr:from>
    <xdr:ext cx="762000" cy="259045"/>
    <xdr:sp macro="" textlink="">
      <xdr:nvSpPr>
        <xdr:cNvPr id="84" name="テキスト ボックス 83"/>
        <xdr:cNvSpPr txBox="1"/>
      </xdr:nvSpPr>
      <xdr:spPr>
        <a:xfrm>
          <a:off x="1066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145143</xdr:rowOff>
    </xdr:from>
    <xdr:to>
      <xdr:col>23</xdr:col>
      <xdr:colOff>184150</xdr:colOff>
      <xdr:row>41</xdr:row>
      <xdr:rowOff>75293</xdr:rowOff>
    </xdr:to>
    <xdr:sp macro="" textlink="">
      <xdr:nvSpPr>
        <xdr:cNvPr id="90" name="楕円 89"/>
        <xdr:cNvSpPr/>
      </xdr:nvSpPr>
      <xdr:spPr>
        <a:xfrm>
          <a:off x="49022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161670</xdr:rowOff>
    </xdr:from>
    <xdr:ext cx="762000" cy="259045"/>
    <xdr:sp macro="" textlink="">
      <xdr:nvSpPr>
        <xdr:cNvPr id="91" name="財政力該当値テキスト"/>
        <xdr:cNvSpPr txBox="1"/>
      </xdr:nvSpPr>
      <xdr:spPr>
        <a:xfrm>
          <a:off x="5041900" y="684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145143</xdr:rowOff>
    </xdr:from>
    <xdr:to>
      <xdr:col>19</xdr:col>
      <xdr:colOff>184150</xdr:colOff>
      <xdr:row>41</xdr:row>
      <xdr:rowOff>75293</xdr:rowOff>
    </xdr:to>
    <xdr:sp macro="" textlink="">
      <xdr:nvSpPr>
        <xdr:cNvPr id="92" name="楕円 91"/>
        <xdr:cNvSpPr/>
      </xdr:nvSpPr>
      <xdr:spPr>
        <a:xfrm>
          <a:off x="4064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85470</xdr:rowOff>
    </xdr:from>
    <xdr:ext cx="736600" cy="259045"/>
    <xdr:sp macro="" textlink="">
      <xdr:nvSpPr>
        <xdr:cNvPr id="93" name="テキスト ボックス 92"/>
        <xdr:cNvSpPr txBox="1"/>
      </xdr:nvSpPr>
      <xdr:spPr>
        <a:xfrm>
          <a:off x="3733800" y="6772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145143</xdr:rowOff>
    </xdr:from>
    <xdr:to>
      <xdr:col>15</xdr:col>
      <xdr:colOff>133350</xdr:colOff>
      <xdr:row>41</xdr:row>
      <xdr:rowOff>75293</xdr:rowOff>
    </xdr:to>
    <xdr:sp macro="" textlink="">
      <xdr:nvSpPr>
        <xdr:cNvPr id="94" name="楕円 93"/>
        <xdr:cNvSpPr/>
      </xdr:nvSpPr>
      <xdr:spPr>
        <a:xfrm>
          <a:off x="3175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85470</xdr:rowOff>
    </xdr:from>
    <xdr:ext cx="762000" cy="259045"/>
    <xdr:sp macro="" textlink="">
      <xdr:nvSpPr>
        <xdr:cNvPr id="95" name="テキスト ボックス 94"/>
        <xdr:cNvSpPr txBox="1"/>
      </xdr:nvSpPr>
      <xdr:spPr>
        <a:xfrm>
          <a:off x="2844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110672</xdr:rowOff>
    </xdr:from>
    <xdr:to>
      <xdr:col>11</xdr:col>
      <xdr:colOff>82550</xdr:colOff>
      <xdr:row>41</xdr:row>
      <xdr:rowOff>40822</xdr:rowOff>
    </xdr:to>
    <xdr:sp macro="" textlink="">
      <xdr:nvSpPr>
        <xdr:cNvPr id="96" name="楕円 95"/>
        <xdr:cNvSpPr/>
      </xdr:nvSpPr>
      <xdr:spPr>
        <a:xfrm>
          <a:off x="22860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50999</xdr:rowOff>
    </xdr:from>
    <xdr:ext cx="762000" cy="259045"/>
    <xdr:sp macro="" textlink="">
      <xdr:nvSpPr>
        <xdr:cNvPr id="97" name="テキスト ボックス 96"/>
        <xdr:cNvSpPr txBox="1"/>
      </xdr:nvSpPr>
      <xdr:spPr>
        <a:xfrm>
          <a:off x="19558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110672</xdr:rowOff>
    </xdr:from>
    <xdr:to>
      <xdr:col>7</xdr:col>
      <xdr:colOff>31750</xdr:colOff>
      <xdr:row>41</xdr:row>
      <xdr:rowOff>40822</xdr:rowOff>
    </xdr:to>
    <xdr:sp macro="" textlink="">
      <xdr:nvSpPr>
        <xdr:cNvPr id="98" name="楕円 97"/>
        <xdr:cNvSpPr/>
      </xdr:nvSpPr>
      <xdr:spPr>
        <a:xfrm>
          <a:off x="13970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50999</xdr:rowOff>
    </xdr:from>
    <xdr:ext cx="762000" cy="259045"/>
    <xdr:sp macro="" textlink="">
      <xdr:nvSpPr>
        <xdr:cNvPr id="99" name="テキスト ボックス 98"/>
        <xdr:cNvSpPr txBox="1"/>
      </xdr:nvSpPr>
      <xdr:spPr>
        <a:xfrm>
          <a:off x="10668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経常一般財源収入は、</a:t>
          </a:r>
          <a:r>
            <a:rPr kumimoji="1" lang="ja-JP" altLang="en-US" sz="1100" b="0" i="0" baseline="0">
              <a:solidFill>
                <a:schemeClr val="dk1"/>
              </a:solidFill>
              <a:effectLst/>
              <a:latin typeface="+mn-lt"/>
              <a:ea typeface="+mn-ea"/>
              <a:cs typeface="+mn-cs"/>
            </a:rPr>
            <a:t>前年度比で</a:t>
          </a:r>
          <a:r>
            <a:rPr kumimoji="1" lang="ja-JP" altLang="ja-JP" sz="1100" b="0" i="0" baseline="0">
              <a:solidFill>
                <a:schemeClr val="dk1"/>
              </a:solidFill>
              <a:effectLst/>
              <a:latin typeface="+mn-lt"/>
              <a:ea typeface="+mn-ea"/>
              <a:cs typeface="+mn-cs"/>
            </a:rPr>
            <a:t>地方税が</a:t>
          </a:r>
          <a:r>
            <a:rPr kumimoji="1" lang="en-US" altLang="ja-JP" sz="1100" b="0" i="0" baseline="0">
              <a:solidFill>
                <a:schemeClr val="dk1"/>
              </a:solidFill>
              <a:effectLst/>
              <a:latin typeface="+mn-lt"/>
              <a:ea typeface="+mn-ea"/>
              <a:cs typeface="+mn-cs"/>
            </a:rPr>
            <a:t>1</a:t>
          </a:r>
          <a:r>
            <a:rPr kumimoji="1" lang="ja-JP" altLang="en-US" sz="1100" b="0" i="0" baseline="0">
              <a:solidFill>
                <a:schemeClr val="dk1"/>
              </a:solidFill>
              <a:effectLst/>
              <a:latin typeface="+mn-lt"/>
              <a:ea typeface="+mn-ea"/>
              <a:cs typeface="+mn-cs"/>
            </a:rPr>
            <a:t>億</a:t>
          </a:r>
          <a:r>
            <a:rPr kumimoji="1" lang="en-US" altLang="ja-JP" sz="1100" b="0" i="0" baseline="0">
              <a:solidFill>
                <a:schemeClr val="dk1"/>
              </a:solidFill>
              <a:effectLst/>
              <a:latin typeface="+mn-lt"/>
              <a:ea typeface="+mn-ea"/>
              <a:cs typeface="+mn-cs"/>
            </a:rPr>
            <a:t>9,700</a:t>
          </a:r>
          <a:r>
            <a:rPr kumimoji="1" lang="ja-JP" altLang="en-US" sz="1100" b="0" i="0" baseline="0">
              <a:solidFill>
                <a:schemeClr val="dk1"/>
              </a:solidFill>
              <a:effectLst/>
              <a:latin typeface="+mn-lt"/>
              <a:ea typeface="+mn-ea"/>
              <a:cs typeface="+mn-cs"/>
            </a:rPr>
            <a:t>万</a:t>
          </a:r>
          <a:r>
            <a:rPr kumimoji="1" lang="ja-JP" altLang="ja-JP" sz="1100" b="0" i="0" baseline="0">
              <a:solidFill>
                <a:schemeClr val="dk1"/>
              </a:solidFill>
              <a:effectLst/>
              <a:latin typeface="+mn-lt"/>
              <a:ea typeface="+mn-ea"/>
              <a:cs typeface="+mn-cs"/>
            </a:rPr>
            <a:t>円</a:t>
          </a:r>
          <a:r>
            <a:rPr kumimoji="1" lang="ja-JP" altLang="en-US" sz="1100" b="0" i="0" baseline="0">
              <a:solidFill>
                <a:schemeClr val="dk1"/>
              </a:solidFill>
              <a:effectLst/>
              <a:latin typeface="+mn-lt"/>
              <a:ea typeface="+mn-ea"/>
              <a:cs typeface="+mn-cs"/>
            </a:rPr>
            <a:t>の</a:t>
          </a:r>
          <a:r>
            <a:rPr kumimoji="1" lang="ja-JP" altLang="ja-JP" sz="1100" b="0" i="0" baseline="0">
              <a:solidFill>
                <a:schemeClr val="dk1"/>
              </a:solidFill>
              <a:effectLst/>
              <a:latin typeface="+mn-lt"/>
              <a:ea typeface="+mn-ea"/>
              <a:cs typeface="+mn-cs"/>
            </a:rPr>
            <a:t>増となった</a:t>
          </a:r>
          <a:r>
            <a:rPr kumimoji="1" lang="ja-JP" altLang="en-US" sz="1100" b="0" i="0" baseline="0">
              <a:solidFill>
                <a:schemeClr val="dk1"/>
              </a:solidFill>
              <a:effectLst/>
              <a:latin typeface="+mn-lt"/>
              <a:ea typeface="+mn-ea"/>
              <a:cs typeface="+mn-cs"/>
            </a:rPr>
            <a:t>が</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基準財政収入額の増加に伴う地方交付税及び臨時財政対策債の減により、</a:t>
          </a:r>
          <a:r>
            <a:rPr kumimoji="1" lang="ja-JP" altLang="ja-JP" sz="1100" b="0" i="0" baseline="0">
              <a:solidFill>
                <a:schemeClr val="dk1"/>
              </a:solidFill>
              <a:effectLst/>
              <a:latin typeface="+mn-lt"/>
              <a:ea typeface="+mn-ea"/>
              <a:cs typeface="+mn-cs"/>
            </a:rPr>
            <a:t>全体としては</a:t>
          </a:r>
          <a:r>
            <a:rPr kumimoji="1" lang="ja-JP" altLang="en-US" sz="1100" b="0" i="0" baseline="0">
              <a:solidFill>
                <a:schemeClr val="dk1"/>
              </a:solidFill>
              <a:effectLst/>
              <a:latin typeface="+mn-lt"/>
              <a:ea typeface="+mn-ea"/>
              <a:cs typeface="+mn-cs"/>
            </a:rPr>
            <a:t>前年度比で</a:t>
          </a:r>
          <a:r>
            <a:rPr kumimoji="1" lang="en-US" altLang="ja-JP" sz="1100" b="0" i="0" baseline="0">
              <a:solidFill>
                <a:schemeClr val="dk1"/>
              </a:solidFill>
              <a:effectLst/>
              <a:latin typeface="+mn-lt"/>
              <a:ea typeface="+mn-ea"/>
              <a:cs typeface="+mn-cs"/>
            </a:rPr>
            <a:t>2,500</a:t>
          </a:r>
          <a:r>
            <a:rPr kumimoji="1" lang="ja-JP" altLang="en-US" sz="1100" b="0" i="0" baseline="0">
              <a:solidFill>
                <a:schemeClr val="dk1"/>
              </a:solidFill>
              <a:effectLst/>
              <a:latin typeface="+mn-lt"/>
              <a:ea typeface="+mn-ea"/>
              <a:cs typeface="+mn-cs"/>
            </a:rPr>
            <a:t>万円の</a:t>
          </a:r>
          <a:r>
            <a:rPr kumimoji="1" lang="ja-JP" altLang="ja-JP" sz="1100" b="0" i="0" baseline="0">
              <a:solidFill>
                <a:schemeClr val="dk1"/>
              </a:solidFill>
              <a:effectLst/>
              <a:latin typeface="+mn-lt"/>
              <a:ea typeface="+mn-ea"/>
              <a:cs typeface="+mn-cs"/>
            </a:rPr>
            <a:t>減となった。</a:t>
          </a:r>
          <a:r>
            <a:rPr kumimoji="1" lang="ja-JP" altLang="en-US" sz="1100" b="0" i="0" baseline="0">
              <a:solidFill>
                <a:schemeClr val="dk1"/>
              </a:solidFill>
              <a:effectLst/>
              <a:latin typeface="+mn-lt"/>
              <a:ea typeface="+mn-ea"/>
              <a:cs typeface="+mn-cs"/>
            </a:rPr>
            <a:t>また、</a:t>
          </a:r>
          <a:r>
            <a:rPr kumimoji="1" lang="ja-JP" altLang="ja-JP" sz="1100" b="0" i="0" baseline="0">
              <a:solidFill>
                <a:schemeClr val="dk1"/>
              </a:solidFill>
              <a:effectLst/>
              <a:latin typeface="+mn-lt"/>
              <a:ea typeface="+mn-ea"/>
              <a:cs typeface="+mn-cs"/>
            </a:rPr>
            <a:t>歳出の経常経費充当額について</a:t>
          </a:r>
          <a:r>
            <a:rPr kumimoji="1" lang="ja-JP" altLang="en-US" sz="1100" b="0" i="0" baseline="0">
              <a:solidFill>
                <a:schemeClr val="dk1"/>
              </a:solidFill>
              <a:effectLst/>
              <a:latin typeface="+mn-lt"/>
              <a:ea typeface="+mn-ea"/>
              <a:cs typeface="+mn-cs"/>
            </a:rPr>
            <a:t>も地方債償還額の減に伴う公債費の減により、全体としては</a:t>
          </a:r>
          <a:r>
            <a:rPr kumimoji="1" lang="ja-JP" altLang="ja-JP" sz="1100" b="0" i="0" baseline="0">
              <a:solidFill>
                <a:schemeClr val="dk1"/>
              </a:solidFill>
              <a:effectLst/>
              <a:latin typeface="+mn-lt"/>
              <a:ea typeface="+mn-ea"/>
              <a:cs typeface="+mn-cs"/>
            </a:rPr>
            <a:t>前年度比</a:t>
          </a:r>
          <a:r>
            <a:rPr kumimoji="1" lang="ja-JP" altLang="en-US" sz="1100" b="0" i="0" baseline="0">
              <a:solidFill>
                <a:schemeClr val="dk1"/>
              </a:solidFill>
              <a:effectLst/>
              <a:latin typeface="+mn-lt"/>
              <a:ea typeface="+mn-ea"/>
              <a:cs typeface="+mn-cs"/>
            </a:rPr>
            <a:t>で</a:t>
          </a:r>
          <a:r>
            <a:rPr kumimoji="1" lang="en-US" altLang="ja-JP" sz="1100" b="0" i="0" baseline="0">
              <a:solidFill>
                <a:schemeClr val="dk1"/>
              </a:solidFill>
              <a:effectLst/>
              <a:latin typeface="+mn-lt"/>
              <a:ea typeface="+mn-ea"/>
              <a:cs typeface="+mn-cs"/>
            </a:rPr>
            <a:t>4</a:t>
          </a:r>
          <a:r>
            <a:rPr kumimoji="1" lang="ja-JP" altLang="en-US" sz="1100" b="0" i="0" baseline="0">
              <a:solidFill>
                <a:schemeClr val="dk1"/>
              </a:solidFill>
              <a:effectLst/>
              <a:latin typeface="+mn-lt"/>
              <a:ea typeface="+mn-ea"/>
              <a:cs typeface="+mn-cs"/>
            </a:rPr>
            <a:t>百万円の</a:t>
          </a:r>
          <a:r>
            <a:rPr kumimoji="1" lang="ja-JP" altLang="ja-JP" sz="1100" b="0" i="0" baseline="0">
              <a:solidFill>
                <a:schemeClr val="dk1"/>
              </a:solidFill>
              <a:effectLst/>
              <a:latin typeface="+mn-lt"/>
              <a:ea typeface="+mn-ea"/>
              <a:cs typeface="+mn-cs"/>
            </a:rPr>
            <a:t>減</a:t>
          </a:r>
          <a:r>
            <a:rPr kumimoji="1" lang="ja-JP" altLang="en-US" sz="1100" b="0" i="0" baseline="0">
              <a:solidFill>
                <a:schemeClr val="dk1"/>
              </a:solidFill>
              <a:effectLst/>
              <a:latin typeface="+mn-lt"/>
              <a:ea typeface="+mn-ea"/>
              <a:cs typeface="+mn-cs"/>
            </a:rPr>
            <a:t>となった。</a:t>
          </a:r>
          <a:r>
            <a:rPr kumimoji="1" lang="ja-JP" altLang="ja-JP" sz="1100" b="0" i="0" baseline="0">
              <a:solidFill>
                <a:schemeClr val="dk1"/>
              </a:solidFill>
              <a:effectLst/>
              <a:latin typeface="+mn-lt"/>
              <a:ea typeface="+mn-ea"/>
              <a:cs typeface="+mn-cs"/>
            </a:rPr>
            <a:t>これらにより経常収支比率は、</a:t>
          </a:r>
          <a:r>
            <a:rPr kumimoji="1" lang="en-US" altLang="ja-JP" sz="1100" b="0" i="0" baseline="0">
              <a:solidFill>
                <a:schemeClr val="dk1"/>
              </a:solidFill>
              <a:effectLst/>
              <a:latin typeface="+mn-lt"/>
              <a:ea typeface="+mn-ea"/>
              <a:cs typeface="+mn-cs"/>
            </a:rPr>
            <a:t>88.2</a:t>
          </a:r>
          <a:r>
            <a:rPr kumimoji="1" lang="ja-JP" altLang="ja-JP" sz="1100" b="0" i="0" baseline="0">
              <a:solidFill>
                <a:schemeClr val="dk1"/>
              </a:solidFill>
              <a:effectLst/>
              <a:latin typeface="+mn-lt"/>
              <a:ea typeface="+mn-ea"/>
              <a:cs typeface="+mn-cs"/>
            </a:rPr>
            <a:t>％と</a:t>
          </a:r>
          <a:r>
            <a:rPr kumimoji="1" lang="ja-JP" altLang="en-US" sz="1100" b="0" i="0" baseline="0">
              <a:solidFill>
                <a:schemeClr val="dk1"/>
              </a:solidFill>
              <a:effectLst/>
              <a:latin typeface="+mn-lt"/>
              <a:ea typeface="+mn-ea"/>
              <a:cs typeface="+mn-cs"/>
            </a:rPr>
            <a:t>前年度比で</a:t>
          </a:r>
          <a:r>
            <a:rPr kumimoji="1" lang="en-US" altLang="ja-JP" sz="1100" b="0" i="0" baseline="0">
              <a:solidFill>
                <a:schemeClr val="dk1"/>
              </a:solidFill>
              <a:effectLst/>
              <a:latin typeface="+mn-lt"/>
              <a:ea typeface="+mn-ea"/>
              <a:cs typeface="+mn-cs"/>
            </a:rPr>
            <a:t>0.9</a:t>
          </a:r>
          <a:r>
            <a:rPr kumimoji="1" lang="ja-JP" altLang="en-US" sz="1100" b="0" i="0" baseline="0">
              <a:solidFill>
                <a:schemeClr val="dk1"/>
              </a:solidFill>
              <a:effectLst/>
              <a:latin typeface="+mn-lt"/>
              <a:ea typeface="+mn-ea"/>
              <a:cs typeface="+mn-cs"/>
            </a:rPr>
            <a:t>％下がり</a:t>
          </a:r>
          <a:r>
            <a:rPr kumimoji="1" lang="ja-JP" altLang="ja-JP" sz="1100" b="0" i="0" baseline="0">
              <a:solidFill>
                <a:schemeClr val="dk1"/>
              </a:solidFill>
              <a:effectLst/>
              <a:latin typeface="+mn-lt"/>
              <a:ea typeface="+mn-ea"/>
              <a:cs typeface="+mn-cs"/>
            </a:rPr>
            <a:t>、類似団体平均</a:t>
          </a:r>
          <a:r>
            <a:rPr kumimoji="1" lang="ja-JP" altLang="en-US" sz="1100" b="0" i="0" baseline="0">
              <a:solidFill>
                <a:schemeClr val="dk1"/>
              </a:solidFill>
              <a:effectLst/>
              <a:latin typeface="+mn-lt"/>
              <a:ea typeface="+mn-ea"/>
              <a:cs typeface="+mn-cs"/>
            </a:rPr>
            <a:t>を</a:t>
          </a:r>
          <a:r>
            <a:rPr kumimoji="1" lang="en-US" altLang="ja-JP" sz="1100" b="0" i="0" baseline="0">
              <a:solidFill>
                <a:schemeClr val="dk1"/>
              </a:solidFill>
              <a:effectLst/>
              <a:latin typeface="+mn-lt"/>
              <a:ea typeface="+mn-ea"/>
              <a:cs typeface="+mn-cs"/>
            </a:rPr>
            <a:t>3.3</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下回った。</a:t>
          </a:r>
          <a:r>
            <a:rPr lang="ja-JP" altLang="ja-JP" sz="1100">
              <a:solidFill>
                <a:schemeClr val="dk1"/>
              </a:solidFill>
              <a:effectLst/>
              <a:latin typeface="+mn-lt"/>
              <a:ea typeface="+mn-ea"/>
              <a:cs typeface="+mn-cs"/>
            </a:rPr>
            <a:t>今後は</a:t>
          </a:r>
          <a:r>
            <a:rPr lang="ja-JP" altLang="en-US" sz="1100">
              <a:solidFill>
                <a:schemeClr val="dk1"/>
              </a:solidFill>
              <a:effectLst/>
              <a:latin typeface="+mn-lt"/>
              <a:ea typeface="+mn-ea"/>
              <a:cs typeface="+mn-cs"/>
            </a:rPr>
            <a:t>、庁舎建設等に伴い公債費の増が見込まれることから</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更なる</a:t>
          </a:r>
          <a:r>
            <a:rPr kumimoji="1" lang="ja-JP" altLang="ja-JP" sz="1100" b="0" i="0" baseline="0">
              <a:solidFill>
                <a:schemeClr val="dk1"/>
              </a:solidFill>
              <a:effectLst/>
              <a:latin typeface="+mn-lt"/>
              <a:ea typeface="+mn-ea"/>
              <a:cs typeface="+mn-cs"/>
            </a:rPr>
            <a:t>経常経費の削減を図っていかなければならない。</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97790</xdr:rowOff>
    </xdr:from>
    <xdr:to>
      <xdr:col>23</xdr:col>
      <xdr:colOff>133350</xdr:colOff>
      <xdr:row>66</xdr:row>
      <xdr:rowOff>5334</xdr:rowOff>
    </xdr:to>
    <xdr:cxnSp macro="">
      <xdr:nvCxnSpPr>
        <xdr:cNvPr id="127" name="直線コネクタ 126"/>
        <xdr:cNvCxnSpPr/>
      </xdr:nvCxnSpPr>
      <xdr:spPr>
        <a:xfrm flipV="1">
          <a:off x="4953000" y="10384790"/>
          <a:ext cx="0" cy="9362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148861</xdr:rowOff>
    </xdr:from>
    <xdr:ext cx="762000" cy="259045"/>
    <xdr:sp macro="" textlink="">
      <xdr:nvSpPr>
        <xdr:cNvPr id="128" name="財政構造の弾力性最小値テキスト"/>
        <xdr:cNvSpPr txBox="1"/>
      </xdr:nvSpPr>
      <xdr:spPr>
        <a:xfrm>
          <a:off x="5041900" y="11293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5334</xdr:rowOff>
    </xdr:from>
    <xdr:to>
      <xdr:col>24</xdr:col>
      <xdr:colOff>12700</xdr:colOff>
      <xdr:row>66</xdr:row>
      <xdr:rowOff>5334</xdr:rowOff>
    </xdr:to>
    <xdr:cxnSp macro="">
      <xdr:nvCxnSpPr>
        <xdr:cNvPr id="129" name="直線コネクタ 128"/>
        <xdr:cNvCxnSpPr/>
      </xdr:nvCxnSpPr>
      <xdr:spPr>
        <a:xfrm>
          <a:off x="4864100" y="1132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12717</xdr:rowOff>
    </xdr:from>
    <xdr:ext cx="762000" cy="259045"/>
    <xdr:sp macro="" textlink="">
      <xdr:nvSpPr>
        <xdr:cNvPr id="130" name="財政構造の弾力性最大値テキスト"/>
        <xdr:cNvSpPr txBox="1"/>
      </xdr:nvSpPr>
      <xdr:spPr>
        <a:xfrm>
          <a:off x="5041900" y="10128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97790</xdr:rowOff>
    </xdr:from>
    <xdr:to>
      <xdr:col>24</xdr:col>
      <xdr:colOff>12700</xdr:colOff>
      <xdr:row>60</xdr:row>
      <xdr:rowOff>97790</xdr:rowOff>
    </xdr:to>
    <xdr:cxnSp macro="">
      <xdr:nvCxnSpPr>
        <xdr:cNvPr id="131" name="直線コネクタ 130"/>
        <xdr:cNvCxnSpPr/>
      </xdr:nvCxnSpPr>
      <xdr:spPr>
        <a:xfrm>
          <a:off x="4864100" y="10384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8382</xdr:rowOff>
    </xdr:from>
    <xdr:to>
      <xdr:col>23</xdr:col>
      <xdr:colOff>133350</xdr:colOff>
      <xdr:row>61</xdr:row>
      <xdr:rowOff>51816</xdr:rowOff>
    </xdr:to>
    <xdr:cxnSp macro="">
      <xdr:nvCxnSpPr>
        <xdr:cNvPr id="132" name="直線コネクタ 131"/>
        <xdr:cNvCxnSpPr/>
      </xdr:nvCxnSpPr>
      <xdr:spPr>
        <a:xfrm flipV="1">
          <a:off x="4114800" y="10466832"/>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88917</xdr:rowOff>
    </xdr:from>
    <xdr:ext cx="762000" cy="259045"/>
    <xdr:sp macro="" textlink="">
      <xdr:nvSpPr>
        <xdr:cNvPr id="133" name="財政構造の弾力性平均値テキスト"/>
        <xdr:cNvSpPr txBox="1"/>
      </xdr:nvSpPr>
      <xdr:spPr>
        <a:xfrm>
          <a:off x="5041900" y="105473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116840</xdr:rowOff>
    </xdr:from>
    <xdr:to>
      <xdr:col>23</xdr:col>
      <xdr:colOff>184150</xdr:colOff>
      <xdr:row>62</xdr:row>
      <xdr:rowOff>46990</xdr:rowOff>
    </xdr:to>
    <xdr:sp macro="" textlink="">
      <xdr:nvSpPr>
        <xdr:cNvPr id="134" name="フローチャート: 判断 133"/>
        <xdr:cNvSpPr/>
      </xdr:nvSpPr>
      <xdr:spPr>
        <a:xfrm>
          <a:off x="49022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10922</xdr:rowOff>
    </xdr:from>
    <xdr:to>
      <xdr:col>19</xdr:col>
      <xdr:colOff>133350</xdr:colOff>
      <xdr:row>61</xdr:row>
      <xdr:rowOff>51816</xdr:rowOff>
    </xdr:to>
    <xdr:cxnSp macro="">
      <xdr:nvCxnSpPr>
        <xdr:cNvPr id="135" name="直線コネクタ 134"/>
        <xdr:cNvCxnSpPr/>
      </xdr:nvCxnSpPr>
      <xdr:spPr>
        <a:xfrm>
          <a:off x="3225800" y="10297922"/>
          <a:ext cx="889000" cy="2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87884</xdr:rowOff>
    </xdr:from>
    <xdr:to>
      <xdr:col>19</xdr:col>
      <xdr:colOff>184150</xdr:colOff>
      <xdr:row>62</xdr:row>
      <xdr:rowOff>18034</xdr:rowOff>
    </xdr:to>
    <xdr:sp macro="" textlink="">
      <xdr:nvSpPr>
        <xdr:cNvPr id="136" name="フローチャート: 判断 135"/>
        <xdr:cNvSpPr/>
      </xdr:nvSpPr>
      <xdr:spPr>
        <a:xfrm>
          <a:off x="4064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2811</xdr:rowOff>
    </xdr:from>
    <xdr:ext cx="736600" cy="259045"/>
    <xdr:sp macro="" textlink="">
      <xdr:nvSpPr>
        <xdr:cNvPr id="137" name="テキスト ボックス 136"/>
        <xdr:cNvSpPr txBox="1"/>
      </xdr:nvSpPr>
      <xdr:spPr>
        <a:xfrm>
          <a:off x="3733800" y="106327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10922</xdr:rowOff>
    </xdr:from>
    <xdr:to>
      <xdr:col>15</xdr:col>
      <xdr:colOff>82550</xdr:colOff>
      <xdr:row>61</xdr:row>
      <xdr:rowOff>75946</xdr:rowOff>
    </xdr:to>
    <xdr:cxnSp macro="">
      <xdr:nvCxnSpPr>
        <xdr:cNvPr id="138" name="直線コネクタ 137"/>
        <xdr:cNvCxnSpPr/>
      </xdr:nvCxnSpPr>
      <xdr:spPr>
        <a:xfrm flipV="1">
          <a:off x="2336800" y="10297922"/>
          <a:ext cx="889000" cy="236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71120</xdr:rowOff>
    </xdr:from>
    <xdr:to>
      <xdr:col>15</xdr:col>
      <xdr:colOff>133350</xdr:colOff>
      <xdr:row>61</xdr:row>
      <xdr:rowOff>1270</xdr:rowOff>
    </xdr:to>
    <xdr:sp macro="" textlink="">
      <xdr:nvSpPr>
        <xdr:cNvPr id="139" name="フローチャート: 判断 138"/>
        <xdr:cNvSpPr/>
      </xdr:nvSpPr>
      <xdr:spPr>
        <a:xfrm>
          <a:off x="3175000" y="1035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157497</xdr:rowOff>
    </xdr:from>
    <xdr:ext cx="762000" cy="259045"/>
    <xdr:sp macro="" textlink="">
      <xdr:nvSpPr>
        <xdr:cNvPr id="140" name="テキスト ボックス 139"/>
        <xdr:cNvSpPr txBox="1"/>
      </xdr:nvSpPr>
      <xdr:spPr>
        <a:xfrm>
          <a:off x="2844800" y="1044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75946</xdr:rowOff>
    </xdr:from>
    <xdr:to>
      <xdr:col>11</xdr:col>
      <xdr:colOff>31750</xdr:colOff>
      <xdr:row>61</xdr:row>
      <xdr:rowOff>157988</xdr:rowOff>
    </xdr:to>
    <xdr:cxnSp macro="">
      <xdr:nvCxnSpPr>
        <xdr:cNvPr id="141" name="直線コネクタ 140"/>
        <xdr:cNvCxnSpPr/>
      </xdr:nvCxnSpPr>
      <xdr:spPr>
        <a:xfrm flipV="1">
          <a:off x="1447800" y="10534396"/>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107188</xdr:rowOff>
    </xdr:from>
    <xdr:to>
      <xdr:col>11</xdr:col>
      <xdr:colOff>82550</xdr:colOff>
      <xdr:row>62</xdr:row>
      <xdr:rowOff>37338</xdr:rowOff>
    </xdr:to>
    <xdr:sp macro="" textlink="">
      <xdr:nvSpPr>
        <xdr:cNvPr id="142" name="フローチャート: 判断 141"/>
        <xdr:cNvSpPr/>
      </xdr:nvSpPr>
      <xdr:spPr>
        <a:xfrm>
          <a:off x="2286000" y="1056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22115</xdr:rowOff>
    </xdr:from>
    <xdr:ext cx="762000" cy="259045"/>
    <xdr:sp macro="" textlink="">
      <xdr:nvSpPr>
        <xdr:cNvPr id="143" name="テキスト ボックス 142"/>
        <xdr:cNvSpPr txBox="1"/>
      </xdr:nvSpPr>
      <xdr:spPr>
        <a:xfrm>
          <a:off x="1955800" y="1065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160274</xdr:rowOff>
    </xdr:from>
    <xdr:to>
      <xdr:col>7</xdr:col>
      <xdr:colOff>31750</xdr:colOff>
      <xdr:row>62</xdr:row>
      <xdr:rowOff>90424</xdr:rowOff>
    </xdr:to>
    <xdr:sp macro="" textlink="">
      <xdr:nvSpPr>
        <xdr:cNvPr id="144" name="フローチャート: 判断 143"/>
        <xdr:cNvSpPr/>
      </xdr:nvSpPr>
      <xdr:spPr>
        <a:xfrm>
          <a:off x="13970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75201</xdr:rowOff>
    </xdr:from>
    <xdr:ext cx="762000" cy="259045"/>
    <xdr:sp macro="" textlink="">
      <xdr:nvSpPr>
        <xdr:cNvPr id="145" name="テキスト ボックス 144"/>
        <xdr:cNvSpPr txBox="1"/>
      </xdr:nvSpPr>
      <xdr:spPr>
        <a:xfrm>
          <a:off x="1066800" y="1070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129032</xdr:rowOff>
    </xdr:from>
    <xdr:to>
      <xdr:col>23</xdr:col>
      <xdr:colOff>184150</xdr:colOff>
      <xdr:row>61</xdr:row>
      <xdr:rowOff>59182</xdr:rowOff>
    </xdr:to>
    <xdr:sp macro="" textlink="">
      <xdr:nvSpPr>
        <xdr:cNvPr id="151" name="楕円 150"/>
        <xdr:cNvSpPr/>
      </xdr:nvSpPr>
      <xdr:spPr>
        <a:xfrm>
          <a:off x="4902200" y="1041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50309</xdr:rowOff>
    </xdr:from>
    <xdr:ext cx="762000" cy="259045"/>
    <xdr:sp macro="" textlink="">
      <xdr:nvSpPr>
        <xdr:cNvPr id="152" name="財政構造の弾力性該当値テキスト"/>
        <xdr:cNvSpPr txBox="1"/>
      </xdr:nvSpPr>
      <xdr:spPr>
        <a:xfrm>
          <a:off x="5041900" y="10337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1016</xdr:rowOff>
    </xdr:from>
    <xdr:to>
      <xdr:col>19</xdr:col>
      <xdr:colOff>184150</xdr:colOff>
      <xdr:row>61</xdr:row>
      <xdr:rowOff>102616</xdr:rowOff>
    </xdr:to>
    <xdr:sp macro="" textlink="">
      <xdr:nvSpPr>
        <xdr:cNvPr id="153" name="楕円 152"/>
        <xdr:cNvSpPr/>
      </xdr:nvSpPr>
      <xdr:spPr>
        <a:xfrm>
          <a:off x="4064000" y="1045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112793</xdr:rowOff>
    </xdr:from>
    <xdr:ext cx="736600" cy="259045"/>
    <xdr:sp macro="" textlink="">
      <xdr:nvSpPr>
        <xdr:cNvPr id="154" name="テキスト ボックス 153"/>
        <xdr:cNvSpPr txBox="1"/>
      </xdr:nvSpPr>
      <xdr:spPr>
        <a:xfrm>
          <a:off x="3733800" y="102283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131572</xdr:rowOff>
    </xdr:from>
    <xdr:to>
      <xdr:col>15</xdr:col>
      <xdr:colOff>133350</xdr:colOff>
      <xdr:row>60</xdr:row>
      <xdr:rowOff>61722</xdr:rowOff>
    </xdr:to>
    <xdr:sp macro="" textlink="">
      <xdr:nvSpPr>
        <xdr:cNvPr id="155" name="楕円 154"/>
        <xdr:cNvSpPr/>
      </xdr:nvSpPr>
      <xdr:spPr>
        <a:xfrm>
          <a:off x="3175000" y="1024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71899</xdr:rowOff>
    </xdr:from>
    <xdr:ext cx="762000" cy="259045"/>
    <xdr:sp macro="" textlink="">
      <xdr:nvSpPr>
        <xdr:cNvPr id="156" name="テキスト ボックス 155"/>
        <xdr:cNvSpPr txBox="1"/>
      </xdr:nvSpPr>
      <xdr:spPr>
        <a:xfrm>
          <a:off x="2844800" y="10015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25146</xdr:rowOff>
    </xdr:from>
    <xdr:to>
      <xdr:col>11</xdr:col>
      <xdr:colOff>82550</xdr:colOff>
      <xdr:row>61</xdr:row>
      <xdr:rowOff>126746</xdr:rowOff>
    </xdr:to>
    <xdr:sp macro="" textlink="">
      <xdr:nvSpPr>
        <xdr:cNvPr id="157" name="楕円 156"/>
        <xdr:cNvSpPr/>
      </xdr:nvSpPr>
      <xdr:spPr>
        <a:xfrm>
          <a:off x="2286000" y="1048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136923</xdr:rowOff>
    </xdr:from>
    <xdr:ext cx="762000" cy="259045"/>
    <xdr:sp macro="" textlink="">
      <xdr:nvSpPr>
        <xdr:cNvPr id="158" name="テキスト ボックス 157"/>
        <xdr:cNvSpPr txBox="1"/>
      </xdr:nvSpPr>
      <xdr:spPr>
        <a:xfrm>
          <a:off x="1955800" y="1025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107188</xdr:rowOff>
    </xdr:from>
    <xdr:to>
      <xdr:col>7</xdr:col>
      <xdr:colOff>31750</xdr:colOff>
      <xdr:row>62</xdr:row>
      <xdr:rowOff>37338</xdr:rowOff>
    </xdr:to>
    <xdr:sp macro="" textlink="">
      <xdr:nvSpPr>
        <xdr:cNvPr id="159" name="楕円 158"/>
        <xdr:cNvSpPr/>
      </xdr:nvSpPr>
      <xdr:spPr>
        <a:xfrm>
          <a:off x="1397000" y="1056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47515</xdr:rowOff>
    </xdr:from>
    <xdr:ext cx="762000" cy="259045"/>
    <xdr:sp macro="" textlink="">
      <xdr:nvSpPr>
        <xdr:cNvPr id="160" name="テキスト ボックス 159"/>
        <xdr:cNvSpPr txBox="1"/>
      </xdr:nvSpPr>
      <xdr:spPr>
        <a:xfrm>
          <a:off x="1066800" y="10334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[200,376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人事院勧告に</a:t>
          </a:r>
          <a:r>
            <a:rPr kumimoji="1" lang="ja-JP" altLang="en-US" sz="1100" b="0" i="0" baseline="0">
              <a:solidFill>
                <a:schemeClr val="dk1"/>
              </a:solidFill>
              <a:effectLst/>
              <a:latin typeface="+mn-lt"/>
              <a:ea typeface="+mn-ea"/>
              <a:cs typeface="+mn-cs"/>
            </a:rPr>
            <a:t>基づく給与等の見直しに</a:t>
          </a:r>
          <a:r>
            <a:rPr kumimoji="1" lang="ja-JP" altLang="ja-JP" sz="1100" b="0" i="0" baseline="0">
              <a:solidFill>
                <a:schemeClr val="dk1"/>
              </a:solidFill>
              <a:effectLst/>
              <a:latin typeface="+mn-lt"/>
              <a:ea typeface="+mn-ea"/>
              <a:cs typeface="+mn-cs"/>
            </a:rPr>
            <a:t>加え、物価高騰の影響</a:t>
          </a:r>
          <a:r>
            <a:rPr kumimoji="1" lang="ja-JP" altLang="en-US" sz="1100" b="0" i="0" baseline="0">
              <a:solidFill>
                <a:schemeClr val="dk1"/>
              </a:solidFill>
              <a:effectLst/>
              <a:latin typeface="+mn-lt"/>
              <a:ea typeface="+mn-ea"/>
              <a:cs typeface="+mn-cs"/>
            </a:rPr>
            <a:t>に伴い</a:t>
          </a:r>
          <a:r>
            <a:rPr kumimoji="1" lang="ja-JP" altLang="ja-JP" sz="1100" b="0" i="0" baseline="0">
              <a:solidFill>
                <a:schemeClr val="dk1"/>
              </a:solidFill>
              <a:effectLst/>
              <a:latin typeface="+mn-lt"/>
              <a:ea typeface="+mn-ea"/>
              <a:cs typeface="+mn-cs"/>
            </a:rPr>
            <a:t>光熱水費や材料費</a:t>
          </a:r>
          <a:r>
            <a:rPr kumimoji="1" lang="ja-JP" altLang="en-US" sz="1100" b="0" i="0" baseline="0">
              <a:solidFill>
                <a:schemeClr val="dk1"/>
              </a:solidFill>
              <a:effectLst/>
              <a:latin typeface="+mn-lt"/>
              <a:ea typeface="+mn-ea"/>
              <a:cs typeface="+mn-cs"/>
            </a:rPr>
            <a:t>などの</a:t>
          </a:r>
          <a:r>
            <a:rPr kumimoji="1" lang="ja-JP" altLang="ja-JP" sz="1100" b="0" i="0" baseline="0">
              <a:solidFill>
                <a:schemeClr val="dk1"/>
              </a:solidFill>
              <a:effectLst/>
              <a:latin typeface="+mn-lt"/>
              <a:ea typeface="+mn-ea"/>
              <a:cs typeface="+mn-cs"/>
            </a:rPr>
            <a:t>物件費が大幅に増となった</a:t>
          </a:r>
          <a:r>
            <a:rPr kumimoji="1" lang="ja-JP" altLang="en-US" sz="1100" b="0" i="0" baseline="0">
              <a:solidFill>
                <a:schemeClr val="dk1"/>
              </a:solidFill>
              <a:effectLst/>
              <a:latin typeface="+mn-lt"/>
              <a:ea typeface="+mn-ea"/>
              <a:cs typeface="+mn-cs"/>
            </a:rPr>
            <a:t>ことにより、人口</a:t>
          </a:r>
          <a:r>
            <a:rPr kumimoji="1" lang="en-US" altLang="ja-JP" sz="1100" b="0" i="0" baseline="0">
              <a:solidFill>
                <a:schemeClr val="dk1"/>
              </a:solidFill>
              <a:effectLst/>
              <a:latin typeface="+mn-lt"/>
              <a:ea typeface="+mn-ea"/>
              <a:cs typeface="+mn-cs"/>
            </a:rPr>
            <a:t>1</a:t>
          </a:r>
          <a:r>
            <a:rPr kumimoji="1" lang="ja-JP" altLang="en-US" sz="1100" b="0" i="0" baseline="0">
              <a:solidFill>
                <a:schemeClr val="dk1"/>
              </a:solidFill>
              <a:effectLst/>
              <a:latin typeface="+mn-lt"/>
              <a:ea typeface="+mn-ea"/>
              <a:cs typeface="+mn-cs"/>
            </a:rPr>
            <a:t>人当たりの人件費・物件費等決算額は、前年度比で</a:t>
          </a:r>
          <a:r>
            <a:rPr kumimoji="1" lang="en-US" altLang="ja-JP" sz="1100" b="0" i="0" baseline="0">
              <a:solidFill>
                <a:schemeClr val="dk1"/>
              </a:solidFill>
              <a:effectLst/>
              <a:latin typeface="+mn-lt"/>
              <a:ea typeface="+mn-ea"/>
              <a:cs typeface="+mn-cs"/>
            </a:rPr>
            <a:t>20,780</a:t>
          </a:r>
          <a:r>
            <a:rPr kumimoji="1" lang="ja-JP" altLang="ja-JP" sz="1100" b="0" i="0" baseline="0">
              <a:solidFill>
                <a:schemeClr val="dk1"/>
              </a:solidFill>
              <a:effectLst/>
              <a:latin typeface="+mn-lt"/>
              <a:ea typeface="+mn-ea"/>
              <a:cs typeface="+mn-cs"/>
            </a:rPr>
            <a:t>円</a:t>
          </a:r>
          <a:r>
            <a:rPr kumimoji="1" lang="ja-JP" altLang="en-US" sz="1100" b="0" i="0" baseline="0">
              <a:solidFill>
                <a:schemeClr val="dk1"/>
              </a:solidFill>
              <a:effectLst/>
              <a:latin typeface="+mn-lt"/>
              <a:ea typeface="+mn-ea"/>
              <a:cs typeface="+mn-cs"/>
            </a:rPr>
            <a:t>の</a:t>
          </a:r>
          <a:r>
            <a:rPr kumimoji="1" lang="ja-JP" altLang="ja-JP" sz="1100" b="0" i="0" baseline="0">
              <a:solidFill>
                <a:schemeClr val="dk1"/>
              </a:solidFill>
              <a:effectLst/>
              <a:latin typeface="+mn-lt"/>
              <a:ea typeface="+mn-ea"/>
              <a:cs typeface="+mn-cs"/>
            </a:rPr>
            <a:t>増</a:t>
          </a:r>
          <a:r>
            <a:rPr kumimoji="1" lang="ja-JP" altLang="en-US" sz="1100" b="0" i="0" baseline="0">
              <a:solidFill>
                <a:schemeClr val="dk1"/>
              </a:solidFill>
              <a:effectLst/>
              <a:latin typeface="+mn-lt"/>
              <a:ea typeface="+mn-ea"/>
              <a:cs typeface="+mn-cs"/>
            </a:rPr>
            <a:t>となった。</a:t>
          </a:r>
          <a:r>
            <a:rPr kumimoji="1" lang="ja-JP" altLang="ja-JP" sz="1100" b="0" i="0" baseline="0">
              <a:solidFill>
                <a:schemeClr val="dk1"/>
              </a:solidFill>
              <a:effectLst/>
              <a:latin typeface="+mn-lt"/>
              <a:ea typeface="+mn-ea"/>
              <a:cs typeface="+mn-cs"/>
            </a:rPr>
            <a:t>類似団体平均と比較すると</a:t>
          </a:r>
          <a:r>
            <a:rPr kumimoji="1" lang="en-US" altLang="ja-JP" sz="1100" b="0" i="0" baseline="0">
              <a:solidFill>
                <a:schemeClr val="dk1"/>
              </a:solidFill>
              <a:effectLst/>
              <a:latin typeface="+mn-lt"/>
              <a:ea typeface="+mn-ea"/>
              <a:cs typeface="+mn-cs"/>
            </a:rPr>
            <a:t>1,220</a:t>
          </a:r>
          <a:r>
            <a:rPr kumimoji="1" lang="ja-JP" altLang="ja-JP" sz="1100" b="0" i="0" baseline="0">
              <a:solidFill>
                <a:schemeClr val="dk1"/>
              </a:solidFill>
              <a:effectLst/>
              <a:latin typeface="+mn-lt"/>
              <a:ea typeface="+mn-ea"/>
              <a:cs typeface="+mn-cs"/>
            </a:rPr>
            <a:t>円下回っている</a:t>
          </a:r>
          <a:r>
            <a:rPr kumimoji="1" lang="ja-JP" altLang="en-US" sz="1100" b="0" i="0" baseline="0">
              <a:solidFill>
                <a:schemeClr val="dk1"/>
              </a:solidFill>
              <a:effectLst/>
              <a:latin typeface="+mn-lt"/>
              <a:ea typeface="+mn-ea"/>
              <a:cs typeface="+mn-cs"/>
            </a:rPr>
            <a:t>が、</a:t>
          </a:r>
          <a:r>
            <a:rPr kumimoji="1" lang="ja-JP" altLang="ja-JP" sz="1100" b="0" i="0" baseline="0">
              <a:solidFill>
                <a:schemeClr val="dk1"/>
              </a:solidFill>
              <a:effectLst/>
              <a:latin typeface="+mn-lt"/>
              <a:ea typeface="+mn-ea"/>
              <a:cs typeface="+mn-cs"/>
            </a:rPr>
            <a:t>依然として全国平均・茨城県平均</a:t>
          </a:r>
          <a:r>
            <a:rPr kumimoji="1" lang="ja-JP" altLang="en-US" sz="1100" b="0" i="0" baseline="0">
              <a:solidFill>
                <a:schemeClr val="dk1"/>
              </a:solidFill>
              <a:effectLst/>
              <a:latin typeface="+mn-lt"/>
              <a:ea typeface="+mn-ea"/>
              <a:cs typeface="+mn-cs"/>
            </a:rPr>
            <a:t>と比較すると</a:t>
          </a:r>
          <a:r>
            <a:rPr kumimoji="1" lang="ja-JP" altLang="ja-JP" sz="1100" b="0" i="0" baseline="0">
              <a:solidFill>
                <a:schemeClr val="dk1"/>
              </a:solidFill>
              <a:effectLst/>
              <a:latin typeface="+mn-lt"/>
              <a:ea typeface="+mn-ea"/>
              <a:cs typeface="+mn-cs"/>
            </a:rPr>
            <a:t>高</a:t>
          </a:r>
          <a:r>
            <a:rPr kumimoji="1" lang="ja-JP" altLang="en-US" sz="1100" b="0" i="0" baseline="0">
              <a:solidFill>
                <a:schemeClr val="dk1"/>
              </a:solidFill>
              <a:effectLst/>
              <a:latin typeface="+mn-lt"/>
              <a:ea typeface="+mn-ea"/>
              <a:cs typeface="+mn-cs"/>
            </a:rPr>
            <a:t>い水準と</a:t>
          </a:r>
          <a:r>
            <a:rPr kumimoji="1" lang="ja-JP" altLang="ja-JP" sz="1100" b="0" i="0" baseline="0">
              <a:solidFill>
                <a:schemeClr val="dk1"/>
              </a:solidFill>
              <a:effectLst/>
              <a:latin typeface="+mn-lt"/>
              <a:ea typeface="+mn-ea"/>
              <a:cs typeface="+mn-cs"/>
            </a:rPr>
            <a:t>なって</a:t>
          </a:r>
          <a:r>
            <a:rPr kumimoji="1" lang="ja-JP" altLang="en-US" sz="1100" b="0" i="0" baseline="0">
              <a:solidFill>
                <a:schemeClr val="dk1"/>
              </a:solidFill>
              <a:effectLst/>
              <a:latin typeface="+mn-lt"/>
              <a:ea typeface="+mn-ea"/>
              <a:cs typeface="+mn-cs"/>
            </a:rPr>
            <a:t>おり、増加傾向が続いている。</a:t>
          </a:r>
          <a:r>
            <a:rPr kumimoji="1" lang="ja-JP" altLang="ja-JP" sz="1100" b="0" i="0" baseline="0">
              <a:solidFill>
                <a:schemeClr val="dk1"/>
              </a:solidFill>
              <a:effectLst/>
              <a:latin typeface="+mn-lt"/>
              <a:ea typeface="+mn-ea"/>
              <a:cs typeface="+mn-cs"/>
            </a:rPr>
            <a:t>今後も引き続き職員の定員適正化計画の確実な遂行による人件費の削減、公共施設の整理統合</a:t>
          </a:r>
          <a:r>
            <a:rPr kumimoji="1" lang="ja-JP" altLang="en-US" sz="1100" b="0" i="0" baseline="0">
              <a:solidFill>
                <a:schemeClr val="dk1"/>
              </a:solidFill>
              <a:effectLst/>
              <a:latin typeface="+mn-lt"/>
              <a:ea typeface="+mn-ea"/>
              <a:cs typeface="+mn-cs"/>
            </a:rPr>
            <a:t>等</a:t>
          </a:r>
          <a:r>
            <a:rPr kumimoji="1" lang="ja-JP" altLang="ja-JP" sz="1100" b="0" i="0" baseline="0">
              <a:solidFill>
                <a:schemeClr val="dk1"/>
              </a:solidFill>
              <a:effectLst/>
              <a:latin typeface="+mn-lt"/>
              <a:ea typeface="+mn-ea"/>
              <a:cs typeface="+mn-cs"/>
            </a:rPr>
            <a:t>による物件費の抑制により、一層のコスト削減を図っていく。</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161201</xdr:rowOff>
    </xdr:from>
    <xdr:to>
      <xdr:col>23</xdr:col>
      <xdr:colOff>133350</xdr:colOff>
      <xdr:row>89</xdr:row>
      <xdr:rowOff>159679</xdr:rowOff>
    </xdr:to>
    <xdr:cxnSp macro="">
      <xdr:nvCxnSpPr>
        <xdr:cNvPr id="190" name="直線コネクタ 189"/>
        <xdr:cNvCxnSpPr/>
      </xdr:nvCxnSpPr>
      <xdr:spPr>
        <a:xfrm flipV="1">
          <a:off x="4953000" y="14048651"/>
          <a:ext cx="0" cy="13700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131756</xdr:rowOff>
    </xdr:from>
    <xdr:ext cx="762000" cy="259045"/>
    <xdr:sp macro="" textlink="">
      <xdr:nvSpPr>
        <xdr:cNvPr id="191" name="人件費・物件費等の状況最小値テキスト"/>
        <xdr:cNvSpPr txBox="1"/>
      </xdr:nvSpPr>
      <xdr:spPr>
        <a:xfrm>
          <a:off x="5041900" y="15390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159679</xdr:rowOff>
    </xdr:from>
    <xdr:to>
      <xdr:col>24</xdr:col>
      <xdr:colOff>12700</xdr:colOff>
      <xdr:row>89</xdr:row>
      <xdr:rowOff>159679</xdr:rowOff>
    </xdr:to>
    <xdr:cxnSp macro="">
      <xdr:nvCxnSpPr>
        <xdr:cNvPr id="192" name="直線コネクタ 191"/>
        <xdr:cNvCxnSpPr/>
      </xdr:nvCxnSpPr>
      <xdr:spPr>
        <a:xfrm>
          <a:off x="4864100" y="15418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76128</xdr:rowOff>
    </xdr:from>
    <xdr:ext cx="762000" cy="259045"/>
    <xdr:sp macro="" textlink="">
      <xdr:nvSpPr>
        <xdr:cNvPr id="193" name="人件費・物件費等の状況最大値テキスト"/>
        <xdr:cNvSpPr txBox="1"/>
      </xdr:nvSpPr>
      <xdr:spPr>
        <a:xfrm>
          <a:off x="5041900" y="13792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161201</xdr:rowOff>
    </xdr:from>
    <xdr:to>
      <xdr:col>24</xdr:col>
      <xdr:colOff>12700</xdr:colOff>
      <xdr:row>81</xdr:row>
      <xdr:rowOff>161201</xdr:rowOff>
    </xdr:to>
    <xdr:cxnSp macro="">
      <xdr:nvCxnSpPr>
        <xdr:cNvPr id="194" name="直線コネクタ 193"/>
        <xdr:cNvCxnSpPr/>
      </xdr:nvCxnSpPr>
      <xdr:spPr>
        <a:xfrm>
          <a:off x="4864100" y="14048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39084</xdr:rowOff>
    </xdr:from>
    <xdr:to>
      <xdr:col>23</xdr:col>
      <xdr:colOff>133350</xdr:colOff>
      <xdr:row>85</xdr:row>
      <xdr:rowOff>34775</xdr:rowOff>
    </xdr:to>
    <xdr:cxnSp macro="">
      <xdr:nvCxnSpPr>
        <xdr:cNvPr id="195" name="直線コネクタ 194"/>
        <xdr:cNvCxnSpPr/>
      </xdr:nvCxnSpPr>
      <xdr:spPr>
        <a:xfrm>
          <a:off x="4114800" y="14440884"/>
          <a:ext cx="838200" cy="167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137313</xdr:rowOff>
    </xdr:from>
    <xdr:ext cx="762000" cy="259045"/>
    <xdr:sp macro="" textlink="">
      <xdr:nvSpPr>
        <xdr:cNvPr id="196" name="人件費・物件費等の状況平均値テキスト"/>
        <xdr:cNvSpPr txBox="1"/>
      </xdr:nvSpPr>
      <xdr:spPr>
        <a:xfrm>
          <a:off x="5041900" y="145391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165236</xdr:rowOff>
    </xdr:from>
    <xdr:to>
      <xdr:col>23</xdr:col>
      <xdr:colOff>184150</xdr:colOff>
      <xdr:row>85</xdr:row>
      <xdr:rowOff>95386</xdr:rowOff>
    </xdr:to>
    <xdr:sp macro="" textlink="">
      <xdr:nvSpPr>
        <xdr:cNvPr id="197" name="フローチャート: 判断 196"/>
        <xdr:cNvSpPr/>
      </xdr:nvSpPr>
      <xdr:spPr>
        <a:xfrm>
          <a:off x="4902200" y="1456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143444</xdr:rowOff>
    </xdr:from>
    <xdr:to>
      <xdr:col>19</xdr:col>
      <xdr:colOff>133350</xdr:colOff>
      <xdr:row>84</xdr:row>
      <xdr:rowOff>39084</xdr:rowOff>
    </xdr:to>
    <xdr:cxnSp macro="">
      <xdr:nvCxnSpPr>
        <xdr:cNvPr id="198" name="直線コネクタ 197"/>
        <xdr:cNvCxnSpPr/>
      </xdr:nvCxnSpPr>
      <xdr:spPr>
        <a:xfrm>
          <a:off x="3225800" y="14373794"/>
          <a:ext cx="889000" cy="67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158231</xdr:rowOff>
    </xdr:from>
    <xdr:to>
      <xdr:col>19</xdr:col>
      <xdr:colOff>184150</xdr:colOff>
      <xdr:row>85</xdr:row>
      <xdr:rowOff>88381</xdr:rowOff>
    </xdr:to>
    <xdr:sp macro="" textlink="">
      <xdr:nvSpPr>
        <xdr:cNvPr id="199" name="フローチャート: 判断 198"/>
        <xdr:cNvSpPr/>
      </xdr:nvSpPr>
      <xdr:spPr>
        <a:xfrm>
          <a:off x="4064000" y="14560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73158</xdr:rowOff>
    </xdr:from>
    <xdr:ext cx="736600" cy="259045"/>
    <xdr:sp macro="" textlink="">
      <xdr:nvSpPr>
        <xdr:cNvPr id="200" name="テキスト ボックス 199"/>
        <xdr:cNvSpPr txBox="1"/>
      </xdr:nvSpPr>
      <xdr:spPr>
        <a:xfrm>
          <a:off x="3733800" y="146464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143444</xdr:rowOff>
    </xdr:from>
    <xdr:to>
      <xdr:col>15</xdr:col>
      <xdr:colOff>82550</xdr:colOff>
      <xdr:row>83</xdr:row>
      <xdr:rowOff>168797</xdr:rowOff>
    </xdr:to>
    <xdr:cxnSp macro="">
      <xdr:nvCxnSpPr>
        <xdr:cNvPr id="201" name="直線コネクタ 200"/>
        <xdr:cNvCxnSpPr/>
      </xdr:nvCxnSpPr>
      <xdr:spPr>
        <a:xfrm flipV="1">
          <a:off x="2336800" y="14373794"/>
          <a:ext cx="889000" cy="25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101140</xdr:rowOff>
    </xdr:from>
    <xdr:to>
      <xdr:col>15</xdr:col>
      <xdr:colOff>133350</xdr:colOff>
      <xdr:row>85</xdr:row>
      <xdr:rowOff>31290</xdr:rowOff>
    </xdr:to>
    <xdr:sp macro="" textlink="">
      <xdr:nvSpPr>
        <xdr:cNvPr id="202" name="フローチャート: 判断 201"/>
        <xdr:cNvSpPr/>
      </xdr:nvSpPr>
      <xdr:spPr>
        <a:xfrm>
          <a:off x="3175000" y="14502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16067</xdr:rowOff>
    </xdr:from>
    <xdr:ext cx="762000" cy="259045"/>
    <xdr:sp macro="" textlink="">
      <xdr:nvSpPr>
        <xdr:cNvPr id="203" name="テキスト ボックス 202"/>
        <xdr:cNvSpPr txBox="1"/>
      </xdr:nvSpPr>
      <xdr:spPr>
        <a:xfrm>
          <a:off x="2844800" y="14589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63478</xdr:rowOff>
    </xdr:from>
    <xdr:to>
      <xdr:col>11</xdr:col>
      <xdr:colOff>31750</xdr:colOff>
      <xdr:row>83</xdr:row>
      <xdr:rowOff>168797</xdr:rowOff>
    </xdr:to>
    <xdr:cxnSp macro="">
      <xdr:nvCxnSpPr>
        <xdr:cNvPr id="204" name="直線コネクタ 203"/>
        <xdr:cNvCxnSpPr/>
      </xdr:nvCxnSpPr>
      <xdr:spPr>
        <a:xfrm>
          <a:off x="1447800" y="14293828"/>
          <a:ext cx="889000" cy="105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50146</xdr:rowOff>
    </xdr:from>
    <xdr:to>
      <xdr:col>11</xdr:col>
      <xdr:colOff>82550</xdr:colOff>
      <xdr:row>84</xdr:row>
      <xdr:rowOff>151746</xdr:rowOff>
    </xdr:to>
    <xdr:sp macro="" textlink="">
      <xdr:nvSpPr>
        <xdr:cNvPr id="205" name="フローチャート: 判断 204"/>
        <xdr:cNvSpPr/>
      </xdr:nvSpPr>
      <xdr:spPr>
        <a:xfrm>
          <a:off x="2286000" y="14451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136523</xdr:rowOff>
    </xdr:from>
    <xdr:ext cx="762000" cy="259045"/>
    <xdr:sp macro="" textlink="">
      <xdr:nvSpPr>
        <xdr:cNvPr id="206" name="テキスト ボックス 205"/>
        <xdr:cNvSpPr txBox="1"/>
      </xdr:nvSpPr>
      <xdr:spPr>
        <a:xfrm>
          <a:off x="1955800" y="14538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119340</xdr:rowOff>
    </xdr:from>
    <xdr:to>
      <xdr:col>7</xdr:col>
      <xdr:colOff>31750</xdr:colOff>
      <xdr:row>84</xdr:row>
      <xdr:rowOff>49490</xdr:rowOff>
    </xdr:to>
    <xdr:sp macro="" textlink="">
      <xdr:nvSpPr>
        <xdr:cNvPr id="207" name="フローチャート: 判断 206"/>
        <xdr:cNvSpPr/>
      </xdr:nvSpPr>
      <xdr:spPr>
        <a:xfrm>
          <a:off x="1397000" y="14349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34267</xdr:rowOff>
    </xdr:from>
    <xdr:ext cx="762000" cy="259045"/>
    <xdr:sp macro="" textlink="">
      <xdr:nvSpPr>
        <xdr:cNvPr id="208" name="テキスト ボックス 207"/>
        <xdr:cNvSpPr txBox="1"/>
      </xdr:nvSpPr>
      <xdr:spPr>
        <a:xfrm>
          <a:off x="1066800" y="1443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155425</xdr:rowOff>
    </xdr:from>
    <xdr:to>
      <xdr:col>23</xdr:col>
      <xdr:colOff>184150</xdr:colOff>
      <xdr:row>85</xdr:row>
      <xdr:rowOff>85575</xdr:rowOff>
    </xdr:to>
    <xdr:sp macro="" textlink="">
      <xdr:nvSpPr>
        <xdr:cNvPr id="214" name="楕円 213"/>
        <xdr:cNvSpPr/>
      </xdr:nvSpPr>
      <xdr:spPr>
        <a:xfrm>
          <a:off x="4902200" y="1455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502</xdr:rowOff>
    </xdr:from>
    <xdr:ext cx="762000" cy="259045"/>
    <xdr:sp macro="" textlink="">
      <xdr:nvSpPr>
        <xdr:cNvPr id="215" name="人件費・物件費等の状況該当値テキスト"/>
        <xdr:cNvSpPr txBox="1"/>
      </xdr:nvSpPr>
      <xdr:spPr>
        <a:xfrm>
          <a:off x="5041900" y="14402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159734</xdr:rowOff>
    </xdr:from>
    <xdr:to>
      <xdr:col>19</xdr:col>
      <xdr:colOff>184150</xdr:colOff>
      <xdr:row>84</xdr:row>
      <xdr:rowOff>89884</xdr:rowOff>
    </xdr:to>
    <xdr:sp macro="" textlink="">
      <xdr:nvSpPr>
        <xdr:cNvPr id="216" name="楕円 215"/>
        <xdr:cNvSpPr/>
      </xdr:nvSpPr>
      <xdr:spPr>
        <a:xfrm>
          <a:off x="4064000" y="1439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100061</xdr:rowOff>
    </xdr:from>
    <xdr:ext cx="736600" cy="259045"/>
    <xdr:sp macro="" textlink="">
      <xdr:nvSpPr>
        <xdr:cNvPr id="217" name="テキスト ボックス 216"/>
        <xdr:cNvSpPr txBox="1"/>
      </xdr:nvSpPr>
      <xdr:spPr>
        <a:xfrm>
          <a:off x="3733800" y="14158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92644</xdr:rowOff>
    </xdr:from>
    <xdr:to>
      <xdr:col>15</xdr:col>
      <xdr:colOff>133350</xdr:colOff>
      <xdr:row>84</xdr:row>
      <xdr:rowOff>22794</xdr:rowOff>
    </xdr:to>
    <xdr:sp macro="" textlink="">
      <xdr:nvSpPr>
        <xdr:cNvPr id="218" name="楕円 217"/>
        <xdr:cNvSpPr/>
      </xdr:nvSpPr>
      <xdr:spPr>
        <a:xfrm>
          <a:off x="3175000" y="1432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32971</xdr:rowOff>
    </xdr:from>
    <xdr:ext cx="762000" cy="259045"/>
    <xdr:sp macro="" textlink="">
      <xdr:nvSpPr>
        <xdr:cNvPr id="219" name="テキスト ボックス 218"/>
        <xdr:cNvSpPr txBox="1"/>
      </xdr:nvSpPr>
      <xdr:spPr>
        <a:xfrm>
          <a:off x="2844800" y="14091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117997</xdr:rowOff>
    </xdr:from>
    <xdr:to>
      <xdr:col>11</xdr:col>
      <xdr:colOff>82550</xdr:colOff>
      <xdr:row>84</xdr:row>
      <xdr:rowOff>48147</xdr:rowOff>
    </xdr:to>
    <xdr:sp macro="" textlink="">
      <xdr:nvSpPr>
        <xdr:cNvPr id="220" name="楕円 219"/>
        <xdr:cNvSpPr/>
      </xdr:nvSpPr>
      <xdr:spPr>
        <a:xfrm>
          <a:off x="2286000" y="14348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58324</xdr:rowOff>
    </xdr:from>
    <xdr:ext cx="762000" cy="259045"/>
    <xdr:sp macro="" textlink="">
      <xdr:nvSpPr>
        <xdr:cNvPr id="221" name="テキスト ボックス 220"/>
        <xdr:cNvSpPr txBox="1"/>
      </xdr:nvSpPr>
      <xdr:spPr>
        <a:xfrm>
          <a:off x="1955800" y="14117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12678</xdr:rowOff>
    </xdr:from>
    <xdr:to>
      <xdr:col>7</xdr:col>
      <xdr:colOff>31750</xdr:colOff>
      <xdr:row>83</xdr:row>
      <xdr:rowOff>114278</xdr:rowOff>
    </xdr:to>
    <xdr:sp macro="" textlink="">
      <xdr:nvSpPr>
        <xdr:cNvPr id="222" name="楕円 221"/>
        <xdr:cNvSpPr/>
      </xdr:nvSpPr>
      <xdr:spPr>
        <a:xfrm>
          <a:off x="1397000" y="1424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124455</xdr:rowOff>
    </xdr:from>
    <xdr:ext cx="762000" cy="259045"/>
    <xdr:sp macro="" textlink="">
      <xdr:nvSpPr>
        <xdr:cNvPr id="223" name="テキスト ボックス 222"/>
        <xdr:cNvSpPr txBox="1"/>
      </xdr:nvSpPr>
      <xdr:spPr>
        <a:xfrm>
          <a:off x="1066800" y="14011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昨年度より</a:t>
          </a:r>
          <a:r>
            <a:rPr kumimoji="1" lang="en-US" altLang="ja-JP" sz="1100">
              <a:solidFill>
                <a:schemeClr val="dk1"/>
              </a:solidFill>
              <a:effectLst/>
              <a:latin typeface="+mn-lt"/>
              <a:ea typeface="+mn-ea"/>
              <a:cs typeface="+mn-cs"/>
            </a:rPr>
            <a:t>0.7</a:t>
          </a:r>
          <a:r>
            <a:rPr kumimoji="1" lang="ja-JP" altLang="en-US" sz="1100">
              <a:solidFill>
                <a:schemeClr val="dk1"/>
              </a:solidFill>
              <a:effectLst/>
              <a:latin typeface="+mn-lt"/>
              <a:ea typeface="+mn-ea"/>
              <a:cs typeface="+mn-cs"/>
            </a:rPr>
            <a:t>ポイント下</a:t>
          </a:r>
          <a:r>
            <a:rPr kumimoji="1" lang="ja-JP" altLang="ja-JP" sz="1100">
              <a:solidFill>
                <a:schemeClr val="dk1"/>
              </a:solidFill>
              <a:effectLst/>
              <a:latin typeface="+mn-lt"/>
              <a:ea typeface="+mn-ea"/>
              <a:cs typeface="+mn-cs"/>
            </a:rPr>
            <a:t>回る指数とな</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類似団体平均値と</a:t>
          </a:r>
          <a:r>
            <a:rPr kumimoji="1" lang="ja-JP" altLang="en-US" sz="1100">
              <a:solidFill>
                <a:schemeClr val="dk1"/>
              </a:solidFill>
              <a:effectLst/>
              <a:latin typeface="+mn-lt"/>
              <a:ea typeface="+mn-ea"/>
              <a:cs typeface="+mn-cs"/>
            </a:rPr>
            <a:t>同数の</a:t>
          </a:r>
          <a:r>
            <a:rPr kumimoji="1" lang="en-US" altLang="ja-JP" sz="1100">
              <a:solidFill>
                <a:schemeClr val="dk1"/>
              </a:solidFill>
              <a:effectLst/>
              <a:latin typeface="+mn-lt"/>
              <a:ea typeface="+mn-ea"/>
              <a:cs typeface="+mn-cs"/>
            </a:rPr>
            <a:t>97.1</a:t>
          </a:r>
          <a:r>
            <a:rPr kumimoji="1" lang="ja-JP" altLang="en-US" sz="1100">
              <a:solidFill>
                <a:schemeClr val="dk1"/>
              </a:solidFill>
              <a:effectLst/>
              <a:latin typeface="+mn-lt"/>
              <a:ea typeface="+mn-ea"/>
              <a:cs typeface="+mn-cs"/>
            </a:rPr>
            <a:t>ポイントとなっている。</a:t>
          </a:r>
          <a:r>
            <a:rPr kumimoji="1" lang="ja-JP" altLang="ja-JP" sz="1100">
              <a:solidFill>
                <a:schemeClr val="dk1"/>
              </a:solidFill>
              <a:effectLst/>
              <a:latin typeface="+mn-lt"/>
              <a:ea typeface="+mn-ea"/>
              <a:cs typeface="+mn-cs"/>
            </a:rPr>
            <a:t>全国市平均より</a:t>
          </a:r>
          <a:r>
            <a:rPr kumimoji="1" lang="ja-JP" altLang="en-US" sz="1100">
              <a:solidFill>
                <a:schemeClr val="dk1"/>
              </a:solidFill>
              <a:effectLst/>
              <a:latin typeface="+mn-lt"/>
              <a:ea typeface="+mn-ea"/>
              <a:cs typeface="+mn-cs"/>
            </a:rPr>
            <a:t>を下</a:t>
          </a:r>
          <a:r>
            <a:rPr kumimoji="1" lang="ja-JP" altLang="ja-JP" sz="1100">
              <a:solidFill>
                <a:schemeClr val="dk1"/>
              </a:solidFill>
              <a:effectLst/>
              <a:latin typeface="+mn-lt"/>
              <a:ea typeface="+mn-ea"/>
              <a:cs typeface="+mn-cs"/>
            </a:rPr>
            <a:t>回っている</a:t>
          </a:r>
          <a:r>
            <a:rPr kumimoji="1" lang="ja-JP" altLang="en-US" sz="1100">
              <a:solidFill>
                <a:schemeClr val="dk1"/>
              </a:solidFill>
              <a:effectLst/>
              <a:latin typeface="+mn-lt"/>
              <a:ea typeface="+mn-ea"/>
              <a:cs typeface="+mn-cs"/>
            </a:rPr>
            <a:t>ものの</a:t>
          </a:r>
          <a:r>
            <a:rPr kumimoji="1" lang="ja-JP" altLang="ja-JP" sz="1100">
              <a:solidFill>
                <a:schemeClr val="dk1"/>
              </a:solidFill>
              <a:effectLst/>
              <a:latin typeface="+mn-lt"/>
              <a:ea typeface="+mn-ea"/>
              <a:cs typeface="+mn-cs"/>
            </a:rPr>
            <a:t>、引き続き安定した職員構成の確保、計画的な人事管理の推進及び行政の効率化を図っていく。</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74084</xdr:rowOff>
    </xdr:from>
    <xdr:to>
      <xdr:col>81</xdr:col>
      <xdr:colOff>44450</xdr:colOff>
      <xdr:row>90</xdr:row>
      <xdr:rowOff>59266</xdr:rowOff>
    </xdr:to>
    <xdr:cxnSp macro="">
      <xdr:nvCxnSpPr>
        <xdr:cNvPr id="252" name="直線コネクタ 251"/>
        <xdr:cNvCxnSpPr/>
      </xdr:nvCxnSpPr>
      <xdr:spPr>
        <a:xfrm flipV="1">
          <a:off x="17018000" y="13961534"/>
          <a:ext cx="0" cy="15282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31343</xdr:rowOff>
    </xdr:from>
    <xdr:ext cx="762000" cy="259045"/>
    <xdr:sp macro="" textlink="">
      <xdr:nvSpPr>
        <xdr:cNvPr id="253" name="給与水準   （国との比較）最小値テキスト"/>
        <xdr:cNvSpPr txBox="1"/>
      </xdr:nvSpPr>
      <xdr:spPr>
        <a:xfrm>
          <a:off x="17106900" y="1546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59266</xdr:rowOff>
    </xdr:from>
    <xdr:to>
      <xdr:col>81</xdr:col>
      <xdr:colOff>133350</xdr:colOff>
      <xdr:row>90</xdr:row>
      <xdr:rowOff>59266</xdr:rowOff>
    </xdr:to>
    <xdr:cxnSp macro="">
      <xdr:nvCxnSpPr>
        <xdr:cNvPr id="254" name="直線コネクタ 253"/>
        <xdr:cNvCxnSpPr/>
      </xdr:nvCxnSpPr>
      <xdr:spPr>
        <a:xfrm>
          <a:off x="16929100" y="15489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160461</xdr:rowOff>
    </xdr:from>
    <xdr:ext cx="762000" cy="259045"/>
    <xdr:sp macro="" textlink="">
      <xdr:nvSpPr>
        <xdr:cNvPr id="255" name="給与水準   （国との比較）最大値テキスト"/>
        <xdr:cNvSpPr txBox="1"/>
      </xdr:nvSpPr>
      <xdr:spPr>
        <a:xfrm>
          <a:off x="17106900" y="1370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74084</xdr:rowOff>
    </xdr:from>
    <xdr:to>
      <xdr:col>81</xdr:col>
      <xdr:colOff>133350</xdr:colOff>
      <xdr:row>81</xdr:row>
      <xdr:rowOff>74084</xdr:rowOff>
    </xdr:to>
    <xdr:cxnSp macro="">
      <xdr:nvCxnSpPr>
        <xdr:cNvPr id="256" name="直線コネクタ 255"/>
        <xdr:cNvCxnSpPr/>
      </xdr:nvCxnSpPr>
      <xdr:spPr>
        <a:xfrm>
          <a:off x="16929100" y="1396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81491</xdr:rowOff>
    </xdr:from>
    <xdr:to>
      <xdr:col>81</xdr:col>
      <xdr:colOff>44450</xdr:colOff>
      <xdr:row>87</xdr:row>
      <xdr:rowOff>50800</xdr:rowOff>
    </xdr:to>
    <xdr:cxnSp macro="">
      <xdr:nvCxnSpPr>
        <xdr:cNvPr id="257" name="直線コネクタ 256"/>
        <xdr:cNvCxnSpPr/>
      </xdr:nvCxnSpPr>
      <xdr:spPr>
        <a:xfrm flipV="1">
          <a:off x="16179800" y="14826191"/>
          <a:ext cx="838200" cy="14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47218</xdr:rowOff>
    </xdr:from>
    <xdr:ext cx="762000" cy="259045"/>
    <xdr:sp macro="" textlink="">
      <xdr:nvSpPr>
        <xdr:cNvPr id="258" name="給与水準   （国との比較）平均値テキスト"/>
        <xdr:cNvSpPr txBox="1"/>
      </xdr:nvSpPr>
      <xdr:spPr>
        <a:xfrm>
          <a:off x="17106900" y="146204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30691</xdr:rowOff>
    </xdr:from>
    <xdr:to>
      <xdr:col>81</xdr:col>
      <xdr:colOff>95250</xdr:colOff>
      <xdr:row>86</xdr:row>
      <xdr:rowOff>132291</xdr:rowOff>
    </xdr:to>
    <xdr:sp macro="" textlink="">
      <xdr:nvSpPr>
        <xdr:cNvPr id="259" name="フローチャート: 判断 258"/>
        <xdr:cNvSpPr/>
      </xdr:nvSpPr>
      <xdr:spPr>
        <a:xfrm>
          <a:off x="16967200" y="14775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121709</xdr:rowOff>
    </xdr:from>
    <xdr:to>
      <xdr:col>77</xdr:col>
      <xdr:colOff>44450</xdr:colOff>
      <xdr:row>87</xdr:row>
      <xdr:rowOff>50800</xdr:rowOff>
    </xdr:to>
    <xdr:cxnSp macro="">
      <xdr:nvCxnSpPr>
        <xdr:cNvPr id="260" name="直線コネクタ 259"/>
        <xdr:cNvCxnSpPr/>
      </xdr:nvCxnSpPr>
      <xdr:spPr>
        <a:xfrm>
          <a:off x="15290800" y="14866409"/>
          <a:ext cx="8890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1" name="フローチャート: 判断 260"/>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62" name="テキスト ボックス 261"/>
        <xdr:cNvSpPr txBox="1"/>
      </xdr:nvSpPr>
      <xdr:spPr>
        <a:xfrm>
          <a:off x="15798800" y="1456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121709</xdr:rowOff>
    </xdr:from>
    <xdr:to>
      <xdr:col>72</xdr:col>
      <xdr:colOff>203200</xdr:colOff>
      <xdr:row>87</xdr:row>
      <xdr:rowOff>50800</xdr:rowOff>
    </xdr:to>
    <xdr:cxnSp macro="">
      <xdr:nvCxnSpPr>
        <xdr:cNvPr id="263" name="直線コネクタ 262"/>
        <xdr:cNvCxnSpPr/>
      </xdr:nvCxnSpPr>
      <xdr:spPr>
        <a:xfrm flipV="1">
          <a:off x="14401800" y="14866409"/>
          <a:ext cx="8890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70909</xdr:rowOff>
    </xdr:from>
    <xdr:to>
      <xdr:col>73</xdr:col>
      <xdr:colOff>44450</xdr:colOff>
      <xdr:row>87</xdr:row>
      <xdr:rowOff>1059</xdr:rowOff>
    </xdr:to>
    <xdr:sp macro="" textlink="">
      <xdr:nvSpPr>
        <xdr:cNvPr id="264" name="フローチャート: 判断 263"/>
        <xdr:cNvSpPr/>
      </xdr:nvSpPr>
      <xdr:spPr>
        <a:xfrm>
          <a:off x="15240000" y="1481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11236</xdr:rowOff>
    </xdr:from>
    <xdr:ext cx="762000" cy="259045"/>
    <xdr:sp macro="" textlink="">
      <xdr:nvSpPr>
        <xdr:cNvPr id="265" name="テキスト ボックス 264"/>
        <xdr:cNvSpPr txBox="1"/>
      </xdr:nvSpPr>
      <xdr:spPr>
        <a:xfrm>
          <a:off x="14909800" y="14584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50800</xdr:rowOff>
    </xdr:from>
    <xdr:to>
      <xdr:col>68</xdr:col>
      <xdr:colOff>152400</xdr:colOff>
      <xdr:row>87</xdr:row>
      <xdr:rowOff>131234</xdr:rowOff>
    </xdr:to>
    <xdr:cxnSp macro="">
      <xdr:nvCxnSpPr>
        <xdr:cNvPr id="266" name="直線コネクタ 265"/>
        <xdr:cNvCxnSpPr/>
      </xdr:nvCxnSpPr>
      <xdr:spPr>
        <a:xfrm flipV="1">
          <a:off x="13512800" y="14966950"/>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70909</xdr:rowOff>
    </xdr:from>
    <xdr:to>
      <xdr:col>68</xdr:col>
      <xdr:colOff>203200</xdr:colOff>
      <xdr:row>87</xdr:row>
      <xdr:rowOff>1059</xdr:rowOff>
    </xdr:to>
    <xdr:sp macro="" textlink="">
      <xdr:nvSpPr>
        <xdr:cNvPr id="267" name="フローチャート: 判断 266"/>
        <xdr:cNvSpPr/>
      </xdr:nvSpPr>
      <xdr:spPr>
        <a:xfrm>
          <a:off x="14351000" y="1481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11236</xdr:rowOff>
    </xdr:from>
    <xdr:ext cx="762000" cy="259045"/>
    <xdr:sp macro="" textlink="">
      <xdr:nvSpPr>
        <xdr:cNvPr id="268" name="テキスト ボックス 267"/>
        <xdr:cNvSpPr txBox="1"/>
      </xdr:nvSpPr>
      <xdr:spPr>
        <a:xfrm>
          <a:off x="14020800" y="14584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91016</xdr:rowOff>
    </xdr:from>
    <xdr:to>
      <xdr:col>64</xdr:col>
      <xdr:colOff>152400</xdr:colOff>
      <xdr:row>87</xdr:row>
      <xdr:rowOff>21166</xdr:rowOff>
    </xdr:to>
    <xdr:sp macro="" textlink="">
      <xdr:nvSpPr>
        <xdr:cNvPr id="269" name="フローチャート: 判断 268"/>
        <xdr:cNvSpPr/>
      </xdr:nvSpPr>
      <xdr:spPr>
        <a:xfrm>
          <a:off x="13462000" y="148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31343</xdr:rowOff>
    </xdr:from>
    <xdr:ext cx="762000" cy="259045"/>
    <xdr:sp macro="" textlink="">
      <xdr:nvSpPr>
        <xdr:cNvPr id="270" name="テキスト ボックス 269"/>
        <xdr:cNvSpPr txBox="1"/>
      </xdr:nvSpPr>
      <xdr:spPr>
        <a:xfrm>
          <a:off x="13131800" y="14604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30691</xdr:rowOff>
    </xdr:from>
    <xdr:to>
      <xdr:col>81</xdr:col>
      <xdr:colOff>95250</xdr:colOff>
      <xdr:row>86</xdr:row>
      <xdr:rowOff>132291</xdr:rowOff>
    </xdr:to>
    <xdr:sp macro="" textlink="">
      <xdr:nvSpPr>
        <xdr:cNvPr id="276" name="楕円 275"/>
        <xdr:cNvSpPr/>
      </xdr:nvSpPr>
      <xdr:spPr>
        <a:xfrm>
          <a:off x="16967200" y="1477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2768</xdr:rowOff>
    </xdr:from>
    <xdr:ext cx="762000" cy="259045"/>
    <xdr:sp macro="" textlink="">
      <xdr:nvSpPr>
        <xdr:cNvPr id="277" name="給与水準   （国との比較）該当値テキスト"/>
        <xdr:cNvSpPr txBox="1"/>
      </xdr:nvSpPr>
      <xdr:spPr>
        <a:xfrm>
          <a:off x="17106900" y="14747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0</xdr:rowOff>
    </xdr:from>
    <xdr:to>
      <xdr:col>77</xdr:col>
      <xdr:colOff>95250</xdr:colOff>
      <xdr:row>87</xdr:row>
      <xdr:rowOff>101600</xdr:rowOff>
    </xdr:to>
    <xdr:sp macro="" textlink="">
      <xdr:nvSpPr>
        <xdr:cNvPr id="278" name="楕円 277"/>
        <xdr:cNvSpPr/>
      </xdr:nvSpPr>
      <xdr:spPr>
        <a:xfrm>
          <a:off x="16129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86377</xdr:rowOff>
    </xdr:from>
    <xdr:ext cx="736600" cy="259045"/>
    <xdr:sp macro="" textlink="">
      <xdr:nvSpPr>
        <xdr:cNvPr id="279" name="テキスト ボックス 278"/>
        <xdr:cNvSpPr txBox="1"/>
      </xdr:nvSpPr>
      <xdr:spPr>
        <a:xfrm>
          <a:off x="15798800" y="1500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70909</xdr:rowOff>
    </xdr:from>
    <xdr:to>
      <xdr:col>73</xdr:col>
      <xdr:colOff>44450</xdr:colOff>
      <xdr:row>87</xdr:row>
      <xdr:rowOff>1059</xdr:rowOff>
    </xdr:to>
    <xdr:sp macro="" textlink="">
      <xdr:nvSpPr>
        <xdr:cNvPr id="280" name="楕円 279"/>
        <xdr:cNvSpPr/>
      </xdr:nvSpPr>
      <xdr:spPr>
        <a:xfrm>
          <a:off x="15240000" y="1481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157286</xdr:rowOff>
    </xdr:from>
    <xdr:ext cx="762000" cy="259045"/>
    <xdr:sp macro="" textlink="">
      <xdr:nvSpPr>
        <xdr:cNvPr id="281" name="テキスト ボックス 280"/>
        <xdr:cNvSpPr txBox="1"/>
      </xdr:nvSpPr>
      <xdr:spPr>
        <a:xfrm>
          <a:off x="14909800" y="14901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0</xdr:rowOff>
    </xdr:from>
    <xdr:to>
      <xdr:col>68</xdr:col>
      <xdr:colOff>203200</xdr:colOff>
      <xdr:row>87</xdr:row>
      <xdr:rowOff>101600</xdr:rowOff>
    </xdr:to>
    <xdr:sp macro="" textlink="">
      <xdr:nvSpPr>
        <xdr:cNvPr id="282" name="楕円 281"/>
        <xdr:cNvSpPr/>
      </xdr:nvSpPr>
      <xdr:spPr>
        <a:xfrm>
          <a:off x="14351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86377</xdr:rowOff>
    </xdr:from>
    <xdr:ext cx="762000" cy="259045"/>
    <xdr:sp macro="" textlink="">
      <xdr:nvSpPr>
        <xdr:cNvPr id="283" name="テキスト ボックス 282"/>
        <xdr:cNvSpPr txBox="1"/>
      </xdr:nvSpPr>
      <xdr:spPr>
        <a:xfrm>
          <a:off x="14020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80434</xdr:rowOff>
    </xdr:from>
    <xdr:to>
      <xdr:col>64</xdr:col>
      <xdr:colOff>152400</xdr:colOff>
      <xdr:row>88</xdr:row>
      <xdr:rowOff>10584</xdr:rowOff>
    </xdr:to>
    <xdr:sp macro="" textlink="">
      <xdr:nvSpPr>
        <xdr:cNvPr id="284" name="楕円 283"/>
        <xdr:cNvSpPr/>
      </xdr:nvSpPr>
      <xdr:spPr>
        <a:xfrm>
          <a:off x="13462000" y="1499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166811</xdr:rowOff>
    </xdr:from>
    <xdr:ext cx="762000" cy="259045"/>
    <xdr:sp macro="" textlink="">
      <xdr:nvSpPr>
        <xdr:cNvPr id="285" name="テキスト ボックス 284"/>
        <xdr:cNvSpPr txBox="1"/>
      </xdr:nvSpPr>
      <xdr:spPr>
        <a:xfrm>
          <a:off x="13131800" y="1508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19</a:t>
          </a:r>
          <a:r>
            <a:rPr kumimoji="1" lang="ja-JP" altLang="en-US" sz="1100">
              <a:solidFill>
                <a:schemeClr val="dk1"/>
              </a:solidFill>
              <a:effectLst/>
              <a:latin typeface="+mn-lt"/>
              <a:ea typeface="+mn-ea"/>
              <a:cs typeface="+mn-cs"/>
            </a:rPr>
            <a:t>年の合併当初</a:t>
          </a:r>
          <a:r>
            <a:rPr kumimoji="1" lang="ja-JP" altLang="ja-JP" sz="1100">
              <a:solidFill>
                <a:schemeClr val="dk1"/>
              </a:solidFill>
              <a:effectLst/>
              <a:latin typeface="+mn-lt"/>
              <a:ea typeface="+mn-ea"/>
              <a:cs typeface="+mn-cs"/>
            </a:rPr>
            <a:t>から人員の削減を行ってきたことにより</a:t>
          </a:r>
          <a:r>
            <a:rPr kumimoji="1" lang="ja-JP" altLang="en-US" sz="1100">
              <a:solidFill>
                <a:schemeClr val="dk1"/>
              </a:solidFill>
              <a:effectLst/>
              <a:latin typeface="+mn-lt"/>
              <a:ea typeface="+mn-ea"/>
              <a:cs typeface="+mn-cs"/>
            </a:rPr>
            <a:t>、人口</a:t>
          </a:r>
          <a:r>
            <a:rPr kumimoji="1" lang="en-US" altLang="ja-JP" sz="1100">
              <a:solidFill>
                <a:schemeClr val="dk1"/>
              </a:solidFill>
              <a:effectLst/>
              <a:latin typeface="+mn-lt"/>
              <a:ea typeface="+mn-ea"/>
              <a:cs typeface="+mn-cs"/>
            </a:rPr>
            <a:t>1,000</a:t>
          </a:r>
          <a:r>
            <a:rPr kumimoji="1" lang="ja-JP" altLang="en-US" sz="1100">
              <a:solidFill>
                <a:schemeClr val="dk1"/>
              </a:solidFill>
              <a:effectLst/>
              <a:latin typeface="+mn-lt"/>
              <a:ea typeface="+mn-ea"/>
              <a:cs typeface="+mn-cs"/>
            </a:rPr>
            <a:t>人当たり職員数は、</a:t>
          </a:r>
          <a:r>
            <a:rPr kumimoji="1" lang="ja-JP" altLang="ja-JP" sz="1100">
              <a:solidFill>
                <a:schemeClr val="dk1"/>
              </a:solidFill>
              <a:effectLst/>
              <a:latin typeface="+mn-lt"/>
              <a:ea typeface="+mn-ea"/>
              <a:cs typeface="+mn-cs"/>
            </a:rPr>
            <a:t>類似団体平均</a:t>
          </a:r>
          <a:r>
            <a:rPr kumimoji="1" lang="ja-JP" altLang="en-US" sz="1100">
              <a:solidFill>
                <a:schemeClr val="dk1"/>
              </a:solidFill>
              <a:effectLst/>
              <a:latin typeface="+mn-lt"/>
              <a:ea typeface="+mn-ea"/>
              <a:cs typeface="+mn-cs"/>
            </a:rPr>
            <a:t>を</a:t>
          </a:r>
          <a:r>
            <a:rPr kumimoji="1" lang="en-US" altLang="ja-JP" sz="1100">
              <a:solidFill>
                <a:schemeClr val="dk1"/>
              </a:solidFill>
              <a:effectLst/>
              <a:latin typeface="+mn-lt"/>
              <a:ea typeface="+mn-ea"/>
              <a:cs typeface="+mn-cs"/>
            </a:rPr>
            <a:t>1.47</a:t>
          </a:r>
          <a:r>
            <a:rPr kumimoji="1" lang="ja-JP" altLang="en-US" sz="1100">
              <a:solidFill>
                <a:schemeClr val="dk1"/>
              </a:solidFill>
              <a:effectLst/>
              <a:latin typeface="+mn-lt"/>
              <a:ea typeface="+mn-ea"/>
              <a:cs typeface="+mn-cs"/>
            </a:rPr>
            <a:t>人</a:t>
          </a:r>
          <a:r>
            <a:rPr kumimoji="1" lang="ja-JP" altLang="ja-JP" sz="1100">
              <a:solidFill>
                <a:schemeClr val="dk1"/>
              </a:solidFill>
              <a:effectLst/>
              <a:latin typeface="+mn-lt"/>
              <a:ea typeface="+mn-ea"/>
              <a:cs typeface="+mn-cs"/>
            </a:rPr>
            <a:t>下回</a:t>
          </a:r>
          <a:r>
            <a:rPr kumimoji="1" lang="ja-JP" altLang="en-US" sz="1100">
              <a:solidFill>
                <a:schemeClr val="dk1"/>
              </a:solidFill>
              <a:effectLst/>
              <a:latin typeface="+mn-lt"/>
              <a:ea typeface="+mn-ea"/>
              <a:cs typeface="+mn-cs"/>
            </a:rPr>
            <a:t>る</a:t>
          </a:r>
          <a:r>
            <a:rPr kumimoji="1" lang="en-US" altLang="ja-JP" sz="1100">
              <a:solidFill>
                <a:schemeClr val="dk1"/>
              </a:solidFill>
              <a:effectLst/>
              <a:latin typeface="+mn-lt"/>
              <a:ea typeface="+mn-ea"/>
              <a:cs typeface="+mn-cs"/>
            </a:rPr>
            <a:t>8.7</a:t>
          </a:r>
          <a:r>
            <a:rPr kumimoji="1" lang="ja-JP" altLang="en-US" sz="1100">
              <a:solidFill>
                <a:schemeClr val="dk1"/>
              </a:solidFill>
              <a:effectLst/>
              <a:latin typeface="+mn-lt"/>
              <a:ea typeface="+mn-ea"/>
              <a:cs typeface="+mn-cs"/>
            </a:rPr>
            <a:t>人となった</a:t>
          </a: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４年度</a:t>
          </a:r>
          <a:r>
            <a:rPr kumimoji="1" lang="ja-JP" altLang="ja-JP" sz="1100">
              <a:solidFill>
                <a:schemeClr val="dk1"/>
              </a:solidFill>
              <a:effectLst/>
              <a:latin typeface="+mn-lt"/>
              <a:ea typeface="+mn-ea"/>
              <a:cs typeface="+mn-cs"/>
            </a:rPr>
            <a:t>から</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年間の第</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次行方市職員定員適正化計画の中では、令和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年度職員数を、公営企業関係職員を含め</a:t>
          </a:r>
          <a:r>
            <a:rPr kumimoji="1" lang="en-US" altLang="ja-JP" sz="1100">
              <a:solidFill>
                <a:schemeClr val="dk1"/>
              </a:solidFill>
              <a:effectLst/>
              <a:latin typeface="+mn-lt"/>
              <a:ea typeface="+mn-ea"/>
              <a:cs typeface="+mn-cs"/>
            </a:rPr>
            <a:t>315</a:t>
          </a:r>
          <a:r>
            <a:rPr kumimoji="1" lang="ja-JP" altLang="ja-JP" sz="1100">
              <a:solidFill>
                <a:schemeClr val="dk1"/>
              </a:solidFill>
              <a:effectLst/>
              <a:latin typeface="+mn-lt"/>
              <a:ea typeface="+mn-ea"/>
              <a:cs typeface="+mn-cs"/>
            </a:rPr>
            <a:t>人としており、</a:t>
          </a:r>
          <a:r>
            <a:rPr kumimoji="1" lang="ja-JP" altLang="en-US" sz="1100">
              <a:solidFill>
                <a:schemeClr val="dk1"/>
              </a:solidFill>
              <a:effectLst/>
              <a:latin typeface="+mn-lt"/>
              <a:ea typeface="+mn-ea"/>
              <a:cs typeface="+mn-cs"/>
            </a:rPr>
            <a:t>現状の</a:t>
          </a:r>
          <a:r>
            <a:rPr kumimoji="1" lang="en-US" altLang="ja-JP" sz="1100">
              <a:solidFill>
                <a:schemeClr val="dk1"/>
              </a:solidFill>
              <a:effectLst/>
              <a:latin typeface="+mn-lt"/>
              <a:ea typeface="+mn-ea"/>
              <a:cs typeface="+mn-cs"/>
            </a:rPr>
            <a:t>279</a:t>
          </a:r>
          <a:r>
            <a:rPr kumimoji="1" lang="ja-JP" altLang="en-US" sz="1100">
              <a:solidFill>
                <a:schemeClr val="dk1"/>
              </a:solidFill>
              <a:effectLst/>
              <a:latin typeface="+mn-lt"/>
              <a:ea typeface="+mn-ea"/>
              <a:cs typeface="+mn-cs"/>
            </a:rPr>
            <a:t>人は</a:t>
          </a:r>
          <a:r>
            <a:rPr kumimoji="1" lang="ja-JP" altLang="ja-JP" sz="1100">
              <a:solidFill>
                <a:schemeClr val="dk1"/>
              </a:solidFill>
              <a:effectLst/>
              <a:latin typeface="+mn-lt"/>
              <a:ea typeface="+mn-ea"/>
              <a:cs typeface="+mn-cs"/>
            </a:rPr>
            <a:t>計画</a:t>
          </a:r>
          <a:r>
            <a:rPr kumimoji="1" lang="ja-JP" altLang="en-US" sz="1100">
              <a:solidFill>
                <a:schemeClr val="dk1"/>
              </a:solidFill>
              <a:effectLst/>
              <a:latin typeface="+mn-lt"/>
              <a:ea typeface="+mn-ea"/>
              <a:cs typeface="+mn-cs"/>
            </a:rPr>
            <a:t>値</a:t>
          </a:r>
          <a:r>
            <a:rPr kumimoji="1" lang="ja-JP" altLang="ja-JP" sz="1100">
              <a:solidFill>
                <a:schemeClr val="dk1"/>
              </a:solidFill>
              <a:effectLst/>
              <a:latin typeface="+mn-lt"/>
              <a:ea typeface="+mn-ea"/>
              <a:cs typeface="+mn-cs"/>
            </a:rPr>
            <a:t>を下回</a:t>
          </a:r>
          <a:r>
            <a:rPr kumimoji="1" lang="ja-JP" altLang="en-US" sz="1100">
              <a:solidFill>
                <a:schemeClr val="dk1"/>
              </a:solidFill>
              <a:effectLst/>
              <a:latin typeface="+mn-lt"/>
              <a:ea typeface="+mn-ea"/>
              <a:cs typeface="+mn-cs"/>
            </a:rPr>
            <a:t>っているものの</a:t>
          </a:r>
          <a:r>
            <a:rPr kumimoji="1" lang="ja-JP" altLang="ja-JP" sz="1100">
              <a:solidFill>
                <a:schemeClr val="dk1"/>
              </a:solidFill>
              <a:effectLst/>
              <a:latin typeface="+mn-lt"/>
              <a:ea typeface="+mn-ea"/>
              <a:cs typeface="+mn-cs"/>
            </a:rPr>
            <a:t>、今後も民間委託の推進、会計年度任用職員制度を活用しながら、職員数の適正化を図っていく。</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149406</xdr:rowOff>
    </xdr:from>
    <xdr:to>
      <xdr:col>81</xdr:col>
      <xdr:colOff>44450</xdr:colOff>
      <xdr:row>67</xdr:row>
      <xdr:rowOff>116205</xdr:rowOff>
    </xdr:to>
    <xdr:cxnSp macro="">
      <xdr:nvCxnSpPr>
        <xdr:cNvPr id="317" name="直線コネクタ 316"/>
        <xdr:cNvCxnSpPr/>
      </xdr:nvCxnSpPr>
      <xdr:spPr>
        <a:xfrm flipV="1">
          <a:off x="17018000" y="10093506"/>
          <a:ext cx="0" cy="150984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88282</xdr:rowOff>
    </xdr:from>
    <xdr:ext cx="762000" cy="259045"/>
    <xdr:sp macro="" textlink="">
      <xdr:nvSpPr>
        <xdr:cNvPr id="318" name="定員管理の状況最小値テキスト"/>
        <xdr:cNvSpPr txBox="1"/>
      </xdr:nvSpPr>
      <xdr:spPr>
        <a:xfrm>
          <a:off x="17106900" y="11575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116205</xdr:rowOff>
    </xdr:from>
    <xdr:to>
      <xdr:col>81</xdr:col>
      <xdr:colOff>133350</xdr:colOff>
      <xdr:row>67</xdr:row>
      <xdr:rowOff>116205</xdr:rowOff>
    </xdr:to>
    <xdr:cxnSp macro="">
      <xdr:nvCxnSpPr>
        <xdr:cNvPr id="319" name="直線コネクタ 318"/>
        <xdr:cNvCxnSpPr/>
      </xdr:nvCxnSpPr>
      <xdr:spPr>
        <a:xfrm>
          <a:off x="16929100" y="11603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64333</xdr:rowOff>
    </xdr:from>
    <xdr:ext cx="762000" cy="259045"/>
    <xdr:sp macro="" textlink="">
      <xdr:nvSpPr>
        <xdr:cNvPr id="320" name="定員管理の状況最大値テキスト"/>
        <xdr:cNvSpPr txBox="1"/>
      </xdr:nvSpPr>
      <xdr:spPr>
        <a:xfrm>
          <a:off x="17106900" y="9836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149406</xdr:rowOff>
    </xdr:from>
    <xdr:to>
      <xdr:col>81</xdr:col>
      <xdr:colOff>133350</xdr:colOff>
      <xdr:row>58</xdr:row>
      <xdr:rowOff>149406</xdr:rowOff>
    </xdr:to>
    <xdr:cxnSp macro="">
      <xdr:nvCxnSpPr>
        <xdr:cNvPr id="321" name="直線コネクタ 320"/>
        <xdr:cNvCxnSpPr/>
      </xdr:nvCxnSpPr>
      <xdr:spPr>
        <a:xfrm>
          <a:off x="16929100" y="10093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90896</xdr:rowOff>
    </xdr:from>
    <xdr:to>
      <xdr:col>81</xdr:col>
      <xdr:colOff>44450</xdr:colOff>
      <xdr:row>60</xdr:row>
      <xdr:rowOff>111578</xdr:rowOff>
    </xdr:to>
    <xdr:cxnSp macro="">
      <xdr:nvCxnSpPr>
        <xdr:cNvPr id="322" name="直線コネクタ 321"/>
        <xdr:cNvCxnSpPr/>
      </xdr:nvCxnSpPr>
      <xdr:spPr>
        <a:xfrm>
          <a:off x="16179800" y="10377896"/>
          <a:ext cx="8382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114771</xdr:rowOff>
    </xdr:from>
    <xdr:ext cx="762000" cy="259045"/>
    <xdr:sp macro="" textlink="">
      <xdr:nvSpPr>
        <xdr:cNvPr id="323" name="定員管理の状況平均値テキスト"/>
        <xdr:cNvSpPr txBox="1"/>
      </xdr:nvSpPr>
      <xdr:spPr>
        <a:xfrm>
          <a:off x="17106900" y="105732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142694</xdr:rowOff>
    </xdr:from>
    <xdr:to>
      <xdr:col>81</xdr:col>
      <xdr:colOff>95250</xdr:colOff>
      <xdr:row>62</xdr:row>
      <xdr:rowOff>72844</xdr:rowOff>
    </xdr:to>
    <xdr:sp macro="" textlink="">
      <xdr:nvSpPr>
        <xdr:cNvPr id="324" name="フローチャート: 判断 323"/>
        <xdr:cNvSpPr/>
      </xdr:nvSpPr>
      <xdr:spPr>
        <a:xfrm>
          <a:off x="16967200" y="10601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90896</xdr:rowOff>
    </xdr:from>
    <xdr:to>
      <xdr:col>77</xdr:col>
      <xdr:colOff>44450</xdr:colOff>
      <xdr:row>60</xdr:row>
      <xdr:rowOff>113302</xdr:rowOff>
    </xdr:to>
    <xdr:cxnSp macro="">
      <xdr:nvCxnSpPr>
        <xdr:cNvPr id="325" name="直線コネクタ 324"/>
        <xdr:cNvCxnSpPr/>
      </xdr:nvCxnSpPr>
      <xdr:spPr>
        <a:xfrm flipV="1">
          <a:off x="15290800" y="10377896"/>
          <a:ext cx="889000" cy="22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123734</xdr:rowOff>
    </xdr:from>
    <xdr:to>
      <xdr:col>77</xdr:col>
      <xdr:colOff>95250</xdr:colOff>
      <xdr:row>62</xdr:row>
      <xdr:rowOff>53884</xdr:rowOff>
    </xdr:to>
    <xdr:sp macro="" textlink="">
      <xdr:nvSpPr>
        <xdr:cNvPr id="326" name="フローチャート: 判断 325"/>
        <xdr:cNvSpPr/>
      </xdr:nvSpPr>
      <xdr:spPr>
        <a:xfrm>
          <a:off x="16129000" y="1058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38661</xdr:rowOff>
    </xdr:from>
    <xdr:ext cx="736600" cy="259045"/>
    <xdr:sp macro="" textlink="">
      <xdr:nvSpPr>
        <xdr:cNvPr id="327" name="テキスト ボックス 326"/>
        <xdr:cNvSpPr txBox="1"/>
      </xdr:nvSpPr>
      <xdr:spPr>
        <a:xfrm>
          <a:off x="15798800" y="10668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77107</xdr:rowOff>
    </xdr:from>
    <xdr:to>
      <xdr:col>72</xdr:col>
      <xdr:colOff>203200</xdr:colOff>
      <xdr:row>60</xdr:row>
      <xdr:rowOff>113302</xdr:rowOff>
    </xdr:to>
    <xdr:cxnSp macro="">
      <xdr:nvCxnSpPr>
        <xdr:cNvPr id="328" name="直線コネクタ 327"/>
        <xdr:cNvCxnSpPr/>
      </xdr:nvCxnSpPr>
      <xdr:spPr>
        <a:xfrm>
          <a:off x="14401800" y="10364107"/>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109946</xdr:rowOff>
    </xdr:from>
    <xdr:to>
      <xdr:col>73</xdr:col>
      <xdr:colOff>44450</xdr:colOff>
      <xdr:row>62</xdr:row>
      <xdr:rowOff>40096</xdr:rowOff>
    </xdr:to>
    <xdr:sp macro="" textlink="">
      <xdr:nvSpPr>
        <xdr:cNvPr id="329" name="フローチャート: 判断 328"/>
        <xdr:cNvSpPr/>
      </xdr:nvSpPr>
      <xdr:spPr>
        <a:xfrm>
          <a:off x="15240000" y="10568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24873</xdr:rowOff>
    </xdr:from>
    <xdr:ext cx="762000" cy="259045"/>
    <xdr:sp macro="" textlink="">
      <xdr:nvSpPr>
        <xdr:cNvPr id="330" name="テキスト ボックス 329"/>
        <xdr:cNvSpPr txBox="1"/>
      </xdr:nvSpPr>
      <xdr:spPr>
        <a:xfrm>
          <a:off x="14909800" y="10654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52977</xdr:rowOff>
    </xdr:from>
    <xdr:to>
      <xdr:col>68</xdr:col>
      <xdr:colOff>152400</xdr:colOff>
      <xdr:row>60</xdr:row>
      <xdr:rowOff>77107</xdr:rowOff>
    </xdr:to>
    <xdr:cxnSp macro="">
      <xdr:nvCxnSpPr>
        <xdr:cNvPr id="331" name="直線コネクタ 330"/>
        <xdr:cNvCxnSpPr/>
      </xdr:nvCxnSpPr>
      <xdr:spPr>
        <a:xfrm>
          <a:off x="13512800" y="10339977"/>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92710</xdr:rowOff>
    </xdr:from>
    <xdr:to>
      <xdr:col>68</xdr:col>
      <xdr:colOff>203200</xdr:colOff>
      <xdr:row>62</xdr:row>
      <xdr:rowOff>22860</xdr:rowOff>
    </xdr:to>
    <xdr:sp macro="" textlink="">
      <xdr:nvSpPr>
        <xdr:cNvPr id="332" name="フローチャート: 判断 331"/>
        <xdr:cNvSpPr/>
      </xdr:nvSpPr>
      <xdr:spPr>
        <a:xfrm>
          <a:off x="14351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7637</xdr:rowOff>
    </xdr:from>
    <xdr:ext cx="762000" cy="259045"/>
    <xdr:sp macro="" textlink="">
      <xdr:nvSpPr>
        <xdr:cNvPr id="333" name="テキスト ボックス 332"/>
        <xdr:cNvSpPr txBox="1"/>
      </xdr:nvSpPr>
      <xdr:spPr>
        <a:xfrm>
          <a:off x="140208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85816</xdr:rowOff>
    </xdr:from>
    <xdr:to>
      <xdr:col>64</xdr:col>
      <xdr:colOff>152400</xdr:colOff>
      <xdr:row>62</xdr:row>
      <xdr:rowOff>15966</xdr:rowOff>
    </xdr:to>
    <xdr:sp macro="" textlink="">
      <xdr:nvSpPr>
        <xdr:cNvPr id="334" name="フローチャート: 判断 333"/>
        <xdr:cNvSpPr/>
      </xdr:nvSpPr>
      <xdr:spPr>
        <a:xfrm>
          <a:off x="13462000" y="1054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743</xdr:rowOff>
    </xdr:from>
    <xdr:ext cx="762000" cy="259045"/>
    <xdr:sp macro="" textlink="">
      <xdr:nvSpPr>
        <xdr:cNvPr id="335" name="テキスト ボックス 334"/>
        <xdr:cNvSpPr txBox="1"/>
      </xdr:nvSpPr>
      <xdr:spPr>
        <a:xfrm>
          <a:off x="13131800" y="10630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60778</xdr:rowOff>
    </xdr:from>
    <xdr:to>
      <xdr:col>81</xdr:col>
      <xdr:colOff>95250</xdr:colOff>
      <xdr:row>60</xdr:row>
      <xdr:rowOff>162378</xdr:rowOff>
    </xdr:to>
    <xdr:sp macro="" textlink="">
      <xdr:nvSpPr>
        <xdr:cNvPr id="341" name="楕円 340"/>
        <xdr:cNvSpPr/>
      </xdr:nvSpPr>
      <xdr:spPr>
        <a:xfrm>
          <a:off x="16967200" y="10347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77305</xdr:rowOff>
    </xdr:from>
    <xdr:ext cx="762000" cy="259045"/>
    <xdr:sp macro="" textlink="">
      <xdr:nvSpPr>
        <xdr:cNvPr id="342" name="定員管理の状況該当値テキスト"/>
        <xdr:cNvSpPr txBox="1"/>
      </xdr:nvSpPr>
      <xdr:spPr>
        <a:xfrm>
          <a:off x="17106900" y="10192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40096</xdr:rowOff>
    </xdr:from>
    <xdr:to>
      <xdr:col>77</xdr:col>
      <xdr:colOff>95250</xdr:colOff>
      <xdr:row>60</xdr:row>
      <xdr:rowOff>141696</xdr:rowOff>
    </xdr:to>
    <xdr:sp macro="" textlink="">
      <xdr:nvSpPr>
        <xdr:cNvPr id="343" name="楕円 342"/>
        <xdr:cNvSpPr/>
      </xdr:nvSpPr>
      <xdr:spPr>
        <a:xfrm>
          <a:off x="16129000" y="1032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151873</xdr:rowOff>
    </xdr:from>
    <xdr:ext cx="736600" cy="259045"/>
    <xdr:sp macro="" textlink="">
      <xdr:nvSpPr>
        <xdr:cNvPr id="344" name="テキスト ボックス 343"/>
        <xdr:cNvSpPr txBox="1"/>
      </xdr:nvSpPr>
      <xdr:spPr>
        <a:xfrm>
          <a:off x="15798800" y="10095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62502</xdr:rowOff>
    </xdr:from>
    <xdr:to>
      <xdr:col>73</xdr:col>
      <xdr:colOff>44450</xdr:colOff>
      <xdr:row>60</xdr:row>
      <xdr:rowOff>164102</xdr:rowOff>
    </xdr:to>
    <xdr:sp macro="" textlink="">
      <xdr:nvSpPr>
        <xdr:cNvPr id="345" name="楕円 344"/>
        <xdr:cNvSpPr/>
      </xdr:nvSpPr>
      <xdr:spPr>
        <a:xfrm>
          <a:off x="15240000" y="10349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2829</xdr:rowOff>
    </xdr:from>
    <xdr:ext cx="762000" cy="259045"/>
    <xdr:sp macro="" textlink="">
      <xdr:nvSpPr>
        <xdr:cNvPr id="346" name="テキスト ボックス 345"/>
        <xdr:cNvSpPr txBox="1"/>
      </xdr:nvSpPr>
      <xdr:spPr>
        <a:xfrm>
          <a:off x="14909800" y="10118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26307</xdr:rowOff>
    </xdr:from>
    <xdr:to>
      <xdr:col>68</xdr:col>
      <xdr:colOff>203200</xdr:colOff>
      <xdr:row>60</xdr:row>
      <xdr:rowOff>127907</xdr:rowOff>
    </xdr:to>
    <xdr:sp macro="" textlink="">
      <xdr:nvSpPr>
        <xdr:cNvPr id="347" name="楕円 346"/>
        <xdr:cNvSpPr/>
      </xdr:nvSpPr>
      <xdr:spPr>
        <a:xfrm>
          <a:off x="14351000" y="1031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138084</xdr:rowOff>
    </xdr:from>
    <xdr:ext cx="762000" cy="259045"/>
    <xdr:sp macro="" textlink="">
      <xdr:nvSpPr>
        <xdr:cNvPr id="348" name="テキスト ボックス 347"/>
        <xdr:cNvSpPr txBox="1"/>
      </xdr:nvSpPr>
      <xdr:spPr>
        <a:xfrm>
          <a:off x="14020800" y="10082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2177</xdr:rowOff>
    </xdr:from>
    <xdr:to>
      <xdr:col>64</xdr:col>
      <xdr:colOff>152400</xdr:colOff>
      <xdr:row>60</xdr:row>
      <xdr:rowOff>103777</xdr:rowOff>
    </xdr:to>
    <xdr:sp macro="" textlink="">
      <xdr:nvSpPr>
        <xdr:cNvPr id="349" name="楕円 348"/>
        <xdr:cNvSpPr/>
      </xdr:nvSpPr>
      <xdr:spPr>
        <a:xfrm>
          <a:off x="13462000" y="10289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113954</xdr:rowOff>
    </xdr:from>
    <xdr:ext cx="762000" cy="259045"/>
    <xdr:sp macro="" textlink="">
      <xdr:nvSpPr>
        <xdr:cNvPr id="350" name="テキスト ボックス 349"/>
        <xdr:cNvSpPr txBox="1"/>
      </xdr:nvSpPr>
      <xdr:spPr>
        <a:xfrm>
          <a:off x="13131800" y="10058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一般会計における地方債元利償還金と公営企業に要する経費の財源とする地方債の償還の財源に充てたと認められる繰入金の減の影響で、実質公債費比率は前年度比</a:t>
          </a:r>
          <a:r>
            <a:rPr kumimoji="1" lang="en-US" altLang="ja-JP" sz="1100">
              <a:solidFill>
                <a:schemeClr val="dk1"/>
              </a:solidFill>
              <a:effectLst/>
              <a:latin typeface="+mn-lt"/>
              <a:ea typeface="+mn-ea"/>
              <a:cs typeface="+mn-cs"/>
            </a:rPr>
            <a:t>0.2</a:t>
          </a:r>
          <a:r>
            <a:rPr kumimoji="1" lang="ja-JP" altLang="en-US" sz="1100">
              <a:solidFill>
                <a:schemeClr val="dk1"/>
              </a:solidFill>
              <a:effectLst/>
              <a:latin typeface="+mn-lt"/>
              <a:ea typeface="+mn-ea"/>
              <a:cs typeface="+mn-cs"/>
            </a:rPr>
            <a:t>％減少の</a:t>
          </a:r>
          <a:r>
            <a:rPr kumimoji="1" lang="en-US" altLang="ja-JP" sz="1100">
              <a:solidFill>
                <a:schemeClr val="dk1"/>
              </a:solidFill>
              <a:effectLst/>
              <a:latin typeface="+mn-lt"/>
              <a:ea typeface="+mn-ea"/>
              <a:cs typeface="+mn-cs"/>
            </a:rPr>
            <a:t>8.5</a:t>
          </a:r>
          <a:r>
            <a:rPr kumimoji="1" lang="ja-JP" altLang="en-US" sz="1100">
              <a:solidFill>
                <a:schemeClr val="dk1"/>
              </a:solidFill>
              <a:effectLst/>
              <a:latin typeface="+mn-lt"/>
              <a:ea typeface="+mn-ea"/>
              <a:cs typeface="+mn-cs"/>
            </a:rPr>
            <a:t>％となったが、</a:t>
          </a:r>
          <a:r>
            <a:rPr kumimoji="1" lang="ja-JP" altLang="ja-JP" sz="1100">
              <a:solidFill>
                <a:schemeClr val="dk1"/>
              </a:solidFill>
              <a:effectLst/>
              <a:latin typeface="+mn-lt"/>
              <a:ea typeface="+mn-ea"/>
              <a:cs typeface="+mn-cs"/>
            </a:rPr>
            <a:t>全国平均</a:t>
          </a:r>
          <a:r>
            <a:rPr kumimoji="1" lang="ja-JP" altLang="en-US" sz="1100">
              <a:solidFill>
                <a:schemeClr val="dk1"/>
              </a:solidFill>
              <a:effectLst/>
              <a:latin typeface="+mn-lt"/>
              <a:ea typeface="+mn-ea"/>
              <a:cs typeface="+mn-cs"/>
            </a:rPr>
            <a:t>を</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、茨城県平均</a:t>
          </a:r>
          <a:r>
            <a:rPr kumimoji="1" lang="ja-JP" altLang="en-US" sz="1100">
              <a:solidFill>
                <a:schemeClr val="dk1"/>
              </a:solidFill>
              <a:effectLst/>
              <a:latin typeface="+mn-lt"/>
              <a:ea typeface="+mn-ea"/>
              <a:cs typeface="+mn-cs"/>
            </a:rPr>
            <a:t>を</a:t>
          </a:r>
          <a:r>
            <a:rPr kumimoji="1" lang="en-US" altLang="ja-JP" sz="1100">
              <a:solidFill>
                <a:schemeClr val="dk1"/>
              </a:solidFill>
              <a:effectLst/>
              <a:latin typeface="+mn-lt"/>
              <a:ea typeface="+mn-ea"/>
              <a:cs typeface="+mn-cs"/>
            </a:rPr>
            <a:t>1.9</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上回っている。今後</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庁舎建設や東関道水戸線整備に伴う地域振興施設の設置</a:t>
          </a:r>
          <a:r>
            <a:rPr kumimoji="1" lang="ja-JP" altLang="en-US" sz="1100">
              <a:solidFill>
                <a:schemeClr val="dk1"/>
              </a:solidFill>
              <a:effectLst/>
              <a:latin typeface="+mn-lt"/>
              <a:ea typeface="+mn-ea"/>
              <a:cs typeface="+mn-cs"/>
            </a:rPr>
            <a:t>などにより</a:t>
          </a:r>
          <a:r>
            <a:rPr kumimoji="1" lang="ja-JP" altLang="ja-JP" sz="1100">
              <a:solidFill>
                <a:schemeClr val="dk1"/>
              </a:solidFill>
              <a:effectLst/>
              <a:latin typeface="+mn-lt"/>
              <a:ea typeface="+mn-ea"/>
              <a:cs typeface="+mn-cs"/>
            </a:rPr>
            <a:t>公債費が増加することが見込まれることから、地方債を財源とする事業の実施については、事業の必要性及び事業費の精査により、地方債の新規発行を抑制し、実質公債費比率の増加を抑えるように努めていく。</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8" name="テキスト ボックス 377"/>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31448</xdr:rowOff>
    </xdr:from>
    <xdr:to>
      <xdr:col>81</xdr:col>
      <xdr:colOff>44450</xdr:colOff>
      <xdr:row>46</xdr:row>
      <xdr:rowOff>17538</xdr:rowOff>
    </xdr:to>
    <xdr:cxnSp macro="">
      <xdr:nvCxnSpPr>
        <xdr:cNvPr id="381" name="直線コネクタ 380"/>
        <xdr:cNvCxnSpPr/>
      </xdr:nvCxnSpPr>
      <xdr:spPr>
        <a:xfrm flipV="1">
          <a:off x="17018000" y="6203648"/>
          <a:ext cx="0" cy="1700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161065</xdr:rowOff>
    </xdr:from>
    <xdr:ext cx="762000" cy="259045"/>
    <xdr:sp macro="" textlink="">
      <xdr:nvSpPr>
        <xdr:cNvPr id="382" name="公債費負担の状況最小値テキスト"/>
        <xdr:cNvSpPr txBox="1"/>
      </xdr:nvSpPr>
      <xdr:spPr>
        <a:xfrm>
          <a:off x="17106900" y="7876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46</xdr:row>
      <xdr:rowOff>17538</xdr:rowOff>
    </xdr:from>
    <xdr:to>
      <xdr:col>81</xdr:col>
      <xdr:colOff>133350</xdr:colOff>
      <xdr:row>46</xdr:row>
      <xdr:rowOff>17538</xdr:rowOff>
    </xdr:to>
    <xdr:cxnSp macro="">
      <xdr:nvCxnSpPr>
        <xdr:cNvPr id="383" name="直線コネクタ 382"/>
        <xdr:cNvCxnSpPr/>
      </xdr:nvCxnSpPr>
      <xdr:spPr>
        <a:xfrm>
          <a:off x="16929100" y="7904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117825</xdr:rowOff>
    </xdr:from>
    <xdr:ext cx="762000" cy="259045"/>
    <xdr:sp macro="" textlink="">
      <xdr:nvSpPr>
        <xdr:cNvPr id="384" name="公債費負担の状況最大値テキスト"/>
        <xdr:cNvSpPr txBox="1"/>
      </xdr:nvSpPr>
      <xdr:spPr>
        <a:xfrm>
          <a:off x="17106900" y="594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31448</xdr:rowOff>
    </xdr:from>
    <xdr:to>
      <xdr:col>81</xdr:col>
      <xdr:colOff>133350</xdr:colOff>
      <xdr:row>36</xdr:row>
      <xdr:rowOff>31448</xdr:rowOff>
    </xdr:to>
    <xdr:cxnSp macro="">
      <xdr:nvCxnSpPr>
        <xdr:cNvPr id="385" name="直線コネクタ 384"/>
        <xdr:cNvCxnSpPr/>
      </xdr:nvCxnSpPr>
      <xdr:spPr>
        <a:xfrm>
          <a:off x="16929100" y="620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70455</xdr:rowOff>
    </xdr:from>
    <xdr:to>
      <xdr:col>81</xdr:col>
      <xdr:colOff>44450</xdr:colOff>
      <xdr:row>41</xdr:row>
      <xdr:rowOff>93435</xdr:rowOff>
    </xdr:to>
    <xdr:cxnSp macro="">
      <xdr:nvCxnSpPr>
        <xdr:cNvPr id="386" name="直線コネクタ 385"/>
        <xdr:cNvCxnSpPr/>
      </xdr:nvCxnSpPr>
      <xdr:spPr>
        <a:xfrm flipV="1">
          <a:off x="16179800" y="7099905"/>
          <a:ext cx="8382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3222</xdr:rowOff>
    </xdr:from>
    <xdr:ext cx="762000" cy="259045"/>
    <xdr:sp macro="" textlink="">
      <xdr:nvSpPr>
        <xdr:cNvPr id="387" name="公債費負担の状況平均値テキスト"/>
        <xdr:cNvSpPr txBox="1"/>
      </xdr:nvSpPr>
      <xdr:spPr>
        <a:xfrm>
          <a:off x="17106900" y="70326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31145</xdr:rowOff>
    </xdr:from>
    <xdr:to>
      <xdr:col>81</xdr:col>
      <xdr:colOff>95250</xdr:colOff>
      <xdr:row>41</xdr:row>
      <xdr:rowOff>132745</xdr:rowOff>
    </xdr:to>
    <xdr:sp macro="" textlink="">
      <xdr:nvSpPr>
        <xdr:cNvPr id="388" name="フローチャート: 判断 387"/>
        <xdr:cNvSpPr/>
      </xdr:nvSpPr>
      <xdr:spPr>
        <a:xfrm>
          <a:off x="169672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47474</xdr:rowOff>
    </xdr:from>
    <xdr:to>
      <xdr:col>77</xdr:col>
      <xdr:colOff>44450</xdr:colOff>
      <xdr:row>41</xdr:row>
      <xdr:rowOff>93435</xdr:rowOff>
    </xdr:to>
    <xdr:cxnSp macro="">
      <xdr:nvCxnSpPr>
        <xdr:cNvPr id="389" name="直線コネクタ 388"/>
        <xdr:cNvCxnSpPr/>
      </xdr:nvCxnSpPr>
      <xdr:spPr>
        <a:xfrm>
          <a:off x="15290800" y="7076924"/>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8165</xdr:rowOff>
    </xdr:from>
    <xdr:to>
      <xdr:col>77</xdr:col>
      <xdr:colOff>95250</xdr:colOff>
      <xdr:row>41</xdr:row>
      <xdr:rowOff>109765</xdr:rowOff>
    </xdr:to>
    <xdr:sp macro="" textlink="">
      <xdr:nvSpPr>
        <xdr:cNvPr id="390" name="フローチャート: 判断 389"/>
        <xdr:cNvSpPr/>
      </xdr:nvSpPr>
      <xdr:spPr>
        <a:xfrm>
          <a:off x="16129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119942</xdr:rowOff>
    </xdr:from>
    <xdr:ext cx="736600" cy="259045"/>
    <xdr:sp macro="" textlink="">
      <xdr:nvSpPr>
        <xdr:cNvPr id="391" name="テキスト ボックス 390"/>
        <xdr:cNvSpPr txBox="1"/>
      </xdr:nvSpPr>
      <xdr:spPr>
        <a:xfrm>
          <a:off x="15798800" y="6806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1512</xdr:rowOff>
    </xdr:from>
    <xdr:to>
      <xdr:col>72</xdr:col>
      <xdr:colOff>203200</xdr:colOff>
      <xdr:row>41</xdr:row>
      <xdr:rowOff>47474</xdr:rowOff>
    </xdr:to>
    <xdr:cxnSp macro="">
      <xdr:nvCxnSpPr>
        <xdr:cNvPr id="392" name="直線コネクタ 391"/>
        <xdr:cNvCxnSpPr/>
      </xdr:nvCxnSpPr>
      <xdr:spPr>
        <a:xfrm>
          <a:off x="14401800" y="7030962"/>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8165</xdr:rowOff>
    </xdr:from>
    <xdr:to>
      <xdr:col>73</xdr:col>
      <xdr:colOff>44450</xdr:colOff>
      <xdr:row>41</xdr:row>
      <xdr:rowOff>109765</xdr:rowOff>
    </xdr:to>
    <xdr:sp macro="" textlink="">
      <xdr:nvSpPr>
        <xdr:cNvPr id="393" name="フローチャート: 判断 392"/>
        <xdr:cNvSpPr/>
      </xdr:nvSpPr>
      <xdr:spPr>
        <a:xfrm>
          <a:off x="15240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94542</xdr:rowOff>
    </xdr:from>
    <xdr:ext cx="762000" cy="259045"/>
    <xdr:sp macro="" textlink="">
      <xdr:nvSpPr>
        <xdr:cNvPr id="394" name="テキスト ボックス 393"/>
        <xdr:cNvSpPr txBox="1"/>
      </xdr:nvSpPr>
      <xdr:spPr>
        <a:xfrm>
          <a:off x="14909800" y="712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115509</xdr:rowOff>
    </xdr:from>
    <xdr:to>
      <xdr:col>68</xdr:col>
      <xdr:colOff>152400</xdr:colOff>
      <xdr:row>41</xdr:row>
      <xdr:rowOff>1512</xdr:rowOff>
    </xdr:to>
    <xdr:cxnSp macro="">
      <xdr:nvCxnSpPr>
        <xdr:cNvPr id="395" name="直線コネクタ 394"/>
        <xdr:cNvCxnSpPr/>
      </xdr:nvCxnSpPr>
      <xdr:spPr>
        <a:xfrm>
          <a:off x="13512800" y="6973509"/>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8165</xdr:rowOff>
    </xdr:from>
    <xdr:to>
      <xdr:col>68</xdr:col>
      <xdr:colOff>203200</xdr:colOff>
      <xdr:row>41</xdr:row>
      <xdr:rowOff>109765</xdr:rowOff>
    </xdr:to>
    <xdr:sp macro="" textlink="">
      <xdr:nvSpPr>
        <xdr:cNvPr id="396" name="フローチャート: 判断 395"/>
        <xdr:cNvSpPr/>
      </xdr:nvSpPr>
      <xdr:spPr>
        <a:xfrm>
          <a:off x="14351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94542</xdr:rowOff>
    </xdr:from>
    <xdr:ext cx="762000" cy="259045"/>
    <xdr:sp macro="" textlink="">
      <xdr:nvSpPr>
        <xdr:cNvPr id="397" name="テキスト ボックス 396"/>
        <xdr:cNvSpPr txBox="1"/>
      </xdr:nvSpPr>
      <xdr:spPr>
        <a:xfrm>
          <a:off x="14020800" y="712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19655</xdr:rowOff>
    </xdr:from>
    <xdr:to>
      <xdr:col>64</xdr:col>
      <xdr:colOff>152400</xdr:colOff>
      <xdr:row>41</xdr:row>
      <xdr:rowOff>121255</xdr:rowOff>
    </xdr:to>
    <xdr:sp macro="" textlink="">
      <xdr:nvSpPr>
        <xdr:cNvPr id="398" name="フローチャート: 判断 397"/>
        <xdr:cNvSpPr/>
      </xdr:nvSpPr>
      <xdr:spPr>
        <a:xfrm>
          <a:off x="13462000" y="704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106032</xdr:rowOff>
    </xdr:from>
    <xdr:ext cx="762000" cy="259045"/>
    <xdr:sp macro="" textlink="">
      <xdr:nvSpPr>
        <xdr:cNvPr id="399" name="テキスト ボックス 398"/>
        <xdr:cNvSpPr txBox="1"/>
      </xdr:nvSpPr>
      <xdr:spPr>
        <a:xfrm>
          <a:off x="13131800" y="7135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19655</xdr:rowOff>
    </xdr:from>
    <xdr:to>
      <xdr:col>81</xdr:col>
      <xdr:colOff>95250</xdr:colOff>
      <xdr:row>41</xdr:row>
      <xdr:rowOff>121255</xdr:rowOff>
    </xdr:to>
    <xdr:sp macro="" textlink="">
      <xdr:nvSpPr>
        <xdr:cNvPr id="405" name="楕円 404"/>
        <xdr:cNvSpPr/>
      </xdr:nvSpPr>
      <xdr:spPr>
        <a:xfrm>
          <a:off x="16967200" y="704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36182</xdr:rowOff>
    </xdr:from>
    <xdr:ext cx="762000" cy="259045"/>
    <xdr:sp macro="" textlink="">
      <xdr:nvSpPr>
        <xdr:cNvPr id="406" name="公債費負担の状況該当値テキスト"/>
        <xdr:cNvSpPr txBox="1"/>
      </xdr:nvSpPr>
      <xdr:spPr>
        <a:xfrm>
          <a:off x="17106900" y="6894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42635</xdr:rowOff>
    </xdr:from>
    <xdr:to>
      <xdr:col>77</xdr:col>
      <xdr:colOff>95250</xdr:colOff>
      <xdr:row>41</xdr:row>
      <xdr:rowOff>144235</xdr:rowOff>
    </xdr:to>
    <xdr:sp macro="" textlink="">
      <xdr:nvSpPr>
        <xdr:cNvPr id="407" name="楕円 406"/>
        <xdr:cNvSpPr/>
      </xdr:nvSpPr>
      <xdr:spPr>
        <a:xfrm>
          <a:off x="16129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129012</xdr:rowOff>
    </xdr:from>
    <xdr:ext cx="736600" cy="259045"/>
    <xdr:sp macro="" textlink="">
      <xdr:nvSpPr>
        <xdr:cNvPr id="408" name="テキスト ボックス 407"/>
        <xdr:cNvSpPr txBox="1"/>
      </xdr:nvSpPr>
      <xdr:spPr>
        <a:xfrm>
          <a:off x="15798800" y="7158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168124</xdr:rowOff>
    </xdr:from>
    <xdr:to>
      <xdr:col>73</xdr:col>
      <xdr:colOff>44450</xdr:colOff>
      <xdr:row>41</xdr:row>
      <xdr:rowOff>98274</xdr:rowOff>
    </xdr:to>
    <xdr:sp macro="" textlink="">
      <xdr:nvSpPr>
        <xdr:cNvPr id="409" name="楕円 408"/>
        <xdr:cNvSpPr/>
      </xdr:nvSpPr>
      <xdr:spPr>
        <a:xfrm>
          <a:off x="15240000" y="70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108451</xdr:rowOff>
    </xdr:from>
    <xdr:ext cx="762000" cy="259045"/>
    <xdr:sp macro="" textlink="">
      <xdr:nvSpPr>
        <xdr:cNvPr id="410" name="テキスト ボックス 409"/>
        <xdr:cNvSpPr txBox="1"/>
      </xdr:nvSpPr>
      <xdr:spPr>
        <a:xfrm>
          <a:off x="14909800" y="67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122162</xdr:rowOff>
    </xdr:from>
    <xdr:to>
      <xdr:col>68</xdr:col>
      <xdr:colOff>203200</xdr:colOff>
      <xdr:row>41</xdr:row>
      <xdr:rowOff>52312</xdr:rowOff>
    </xdr:to>
    <xdr:sp macro="" textlink="">
      <xdr:nvSpPr>
        <xdr:cNvPr id="411" name="楕円 410"/>
        <xdr:cNvSpPr/>
      </xdr:nvSpPr>
      <xdr:spPr>
        <a:xfrm>
          <a:off x="14351000" y="698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62489</xdr:rowOff>
    </xdr:from>
    <xdr:ext cx="762000" cy="259045"/>
    <xdr:sp macro="" textlink="">
      <xdr:nvSpPr>
        <xdr:cNvPr id="412" name="テキスト ボックス 411"/>
        <xdr:cNvSpPr txBox="1"/>
      </xdr:nvSpPr>
      <xdr:spPr>
        <a:xfrm>
          <a:off x="14020800" y="674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64709</xdr:rowOff>
    </xdr:from>
    <xdr:to>
      <xdr:col>64</xdr:col>
      <xdr:colOff>152400</xdr:colOff>
      <xdr:row>40</xdr:row>
      <xdr:rowOff>166309</xdr:rowOff>
    </xdr:to>
    <xdr:sp macro="" textlink="">
      <xdr:nvSpPr>
        <xdr:cNvPr id="413" name="楕円 412"/>
        <xdr:cNvSpPr/>
      </xdr:nvSpPr>
      <xdr:spPr>
        <a:xfrm>
          <a:off x="13462000" y="692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5036</xdr:rowOff>
    </xdr:from>
    <xdr:ext cx="762000" cy="259045"/>
    <xdr:sp macro="" textlink="">
      <xdr:nvSpPr>
        <xdr:cNvPr id="414" name="テキスト ボックス 413"/>
        <xdr:cNvSpPr txBox="1"/>
      </xdr:nvSpPr>
      <xdr:spPr>
        <a:xfrm>
          <a:off x="13131800" y="6691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一般会計における地方債残高の減、公営企業債繰入見込額の減、ふるさと応援寄附金の増に伴う充当可能基金の増等の要因で、将来負担比率は</a:t>
          </a:r>
          <a:r>
            <a:rPr kumimoji="1" lang="en-US" altLang="ja-JP" sz="1100">
              <a:solidFill>
                <a:schemeClr val="dk1"/>
              </a:solidFill>
              <a:effectLst/>
              <a:latin typeface="+mn-lt"/>
              <a:ea typeface="+mn-ea"/>
              <a:cs typeface="+mn-cs"/>
            </a:rPr>
            <a:t>24.7</a:t>
          </a:r>
          <a:r>
            <a:rPr kumimoji="1" lang="ja-JP" altLang="en-US" sz="1100">
              <a:solidFill>
                <a:schemeClr val="dk1"/>
              </a:solidFill>
              <a:effectLst/>
              <a:latin typeface="+mn-lt"/>
              <a:ea typeface="+mn-ea"/>
              <a:cs typeface="+mn-cs"/>
            </a:rPr>
            <a:t>％と前年度を</a:t>
          </a:r>
          <a:r>
            <a:rPr kumimoji="1" lang="en-US" altLang="ja-JP" sz="1100">
              <a:solidFill>
                <a:schemeClr val="dk1"/>
              </a:solidFill>
              <a:effectLst/>
              <a:latin typeface="+mn-lt"/>
              <a:ea typeface="+mn-ea"/>
              <a:cs typeface="+mn-cs"/>
            </a:rPr>
            <a:t>11.3</a:t>
          </a:r>
          <a:r>
            <a:rPr kumimoji="1" lang="ja-JP" altLang="en-US" sz="1100">
              <a:solidFill>
                <a:schemeClr val="dk1"/>
              </a:solidFill>
              <a:effectLst/>
              <a:latin typeface="+mn-lt"/>
              <a:ea typeface="+mn-ea"/>
              <a:cs typeface="+mn-cs"/>
            </a:rPr>
            <a:t>％下回ったが、</a:t>
          </a:r>
          <a:r>
            <a:rPr kumimoji="1" lang="ja-JP" altLang="ja-JP" sz="1100">
              <a:solidFill>
                <a:schemeClr val="dk1"/>
              </a:solidFill>
              <a:effectLst/>
              <a:latin typeface="+mn-lt"/>
              <a:ea typeface="+mn-ea"/>
              <a:cs typeface="+mn-cs"/>
            </a:rPr>
            <a:t>類似団体平均と比較すると</a:t>
          </a:r>
          <a:r>
            <a:rPr kumimoji="1" lang="ja-JP" altLang="en-US" sz="1100">
              <a:solidFill>
                <a:schemeClr val="dk1"/>
              </a:solidFill>
              <a:effectLst/>
              <a:latin typeface="+mn-lt"/>
              <a:ea typeface="+mn-ea"/>
              <a:cs typeface="+mn-cs"/>
            </a:rPr>
            <a:t>依然として</a:t>
          </a:r>
          <a:r>
            <a:rPr kumimoji="1" lang="en-US" altLang="ja-JP" sz="1100">
              <a:solidFill>
                <a:schemeClr val="dk1"/>
              </a:solidFill>
              <a:effectLst/>
              <a:latin typeface="+mn-lt"/>
              <a:ea typeface="+mn-ea"/>
              <a:cs typeface="+mn-cs"/>
            </a:rPr>
            <a:t>24.7</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高くなっている。現在、地方債現在高については</a:t>
          </a:r>
          <a:r>
            <a:rPr kumimoji="1" lang="ja-JP" altLang="en-US" sz="1100">
              <a:solidFill>
                <a:schemeClr val="dk1"/>
              </a:solidFill>
              <a:effectLst/>
              <a:latin typeface="+mn-lt"/>
              <a:ea typeface="+mn-ea"/>
              <a:cs typeface="+mn-cs"/>
            </a:rPr>
            <a:t>学校統廃合に伴う</a:t>
          </a:r>
          <a:r>
            <a:rPr kumimoji="1" lang="ja-JP" altLang="ja-JP" sz="1100">
              <a:solidFill>
                <a:schemeClr val="dk1"/>
              </a:solidFill>
              <a:effectLst/>
              <a:latin typeface="+mn-lt"/>
              <a:ea typeface="+mn-ea"/>
              <a:cs typeface="+mn-cs"/>
            </a:rPr>
            <a:t>学校建設事業の終了により減少しているが、今後、庁舎建設</a:t>
          </a:r>
          <a:r>
            <a:rPr kumimoji="1" lang="ja-JP" altLang="en-US" sz="1100">
              <a:solidFill>
                <a:schemeClr val="dk1"/>
              </a:solidFill>
              <a:effectLst/>
              <a:latin typeface="+mn-lt"/>
              <a:ea typeface="+mn-ea"/>
              <a:cs typeface="+mn-cs"/>
            </a:rPr>
            <a:t>や東関道水戸線整備に伴う地域振興施設の設置が</a:t>
          </a:r>
          <a:r>
            <a:rPr kumimoji="1" lang="ja-JP" altLang="ja-JP" sz="1100">
              <a:solidFill>
                <a:schemeClr val="dk1"/>
              </a:solidFill>
              <a:effectLst/>
              <a:latin typeface="+mn-lt"/>
              <a:ea typeface="+mn-ea"/>
              <a:cs typeface="+mn-cs"/>
            </a:rPr>
            <a:t>予定されて</a:t>
          </a:r>
          <a:r>
            <a:rPr kumimoji="1" lang="ja-JP" altLang="en-US" sz="1100">
              <a:solidFill>
                <a:schemeClr val="dk1"/>
              </a:solidFill>
              <a:effectLst/>
              <a:latin typeface="+mn-lt"/>
              <a:ea typeface="+mn-ea"/>
              <a:cs typeface="+mn-cs"/>
            </a:rPr>
            <a:t>いることから、その他の公共施設の大規模改修においては、費用対効果や</a:t>
          </a:r>
          <a:r>
            <a:rPr kumimoji="1" lang="ja-JP" altLang="ja-JP" sz="1100">
              <a:solidFill>
                <a:schemeClr val="dk1"/>
              </a:solidFill>
              <a:effectLst/>
              <a:latin typeface="+mn-lt"/>
              <a:ea typeface="+mn-ea"/>
              <a:cs typeface="+mn-cs"/>
            </a:rPr>
            <a:t>緊急性</a:t>
          </a:r>
          <a:r>
            <a:rPr kumimoji="1" lang="ja-JP" altLang="en-US" sz="1100">
              <a:solidFill>
                <a:schemeClr val="dk1"/>
              </a:solidFill>
              <a:effectLst/>
              <a:latin typeface="+mn-lt"/>
              <a:ea typeface="+mn-ea"/>
              <a:cs typeface="+mn-cs"/>
            </a:rPr>
            <a:t>により</a:t>
          </a:r>
          <a:r>
            <a:rPr kumimoji="1" lang="ja-JP" altLang="ja-JP" sz="1100">
              <a:solidFill>
                <a:schemeClr val="dk1"/>
              </a:solidFill>
              <a:effectLst/>
              <a:latin typeface="+mn-lt"/>
              <a:ea typeface="+mn-ea"/>
              <a:cs typeface="+mn-cs"/>
            </a:rPr>
            <a:t>優先順位を見極めながら行うこととし、財政の健全化に努めていく。</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1" name="直線コネクタ 43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2" name="テキスト ボックス 43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3" name="直線コネクタ 43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4" name="テキスト ボックス 43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5" name="直線コネクタ 43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6" name="テキスト ボックス 43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7" name="直線コネクタ 43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8" name="テキスト ボックス 43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9" name="直線コネクタ 43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0" name="テキスト ボックス 43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81421</xdr:rowOff>
    </xdr:to>
    <xdr:cxnSp macro="">
      <xdr:nvCxnSpPr>
        <xdr:cNvPr id="443" name="直線コネクタ 442"/>
        <xdr:cNvCxnSpPr/>
      </xdr:nvCxnSpPr>
      <xdr:spPr>
        <a:xfrm flipV="1">
          <a:off x="17018000" y="2370667"/>
          <a:ext cx="0" cy="14826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53498</xdr:rowOff>
    </xdr:from>
    <xdr:ext cx="762000" cy="259045"/>
    <xdr:sp macro="" textlink="">
      <xdr:nvSpPr>
        <xdr:cNvPr id="444" name="将来負担の状況最小値テキスト"/>
        <xdr:cNvSpPr txBox="1"/>
      </xdr:nvSpPr>
      <xdr:spPr>
        <a:xfrm>
          <a:off x="17106900" y="3825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81421</xdr:rowOff>
    </xdr:from>
    <xdr:to>
      <xdr:col>81</xdr:col>
      <xdr:colOff>133350</xdr:colOff>
      <xdr:row>22</xdr:row>
      <xdr:rowOff>81421</xdr:rowOff>
    </xdr:to>
    <xdr:cxnSp macro="">
      <xdr:nvCxnSpPr>
        <xdr:cNvPr id="445" name="直線コネクタ 444"/>
        <xdr:cNvCxnSpPr/>
      </xdr:nvCxnSpPr>
      <xdr:spPr>
        <a:xfrm>
          <a:off x="16929100" y="3853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6"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7" name="直線コネクタ 446"/>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130034</xdr:rowOff>
    </xdr:from>
    <xdr:to>
      <xdr:col>81</xdr:col>
      <xdr:colOff>44450</xdr:colOff>
      <xdr:row>16</xdr:row>
      <xdr:rowOff>110067</xdr:rowOff>
    </xdr:to>
    <xdr:cxnSp macro="">
      <xdr:nvCxnSpPr>
        <xdr:cNvPr id="448" name="直線コネクタ 447"/>
        <xdr:cNvCxnSpPr/>
      </xdr:nvCxnSpPr>
      <xdr:spPr>
        <a:xfrm flipV="1">
          <a:off x="16179800" y="2701784"/>
          <a:ext cx="838200" cy="151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9"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50" name="フローチャート: 判断 449"/>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110067</xdr:rowOff>
    </xdr:from>
    <xdr:to>
      <xdr:col>77</xdr:col>
      <xdr:colOff>44450</xdr:colOff>
      <xdr:row>17</xdr:row>
      <xdr:rowOff>63288</xdr:rowOff>
    </xdr:to>
    <xdr:cxnSp macro="">
      <xdr:nvCxnSpPr>
        <xdr:cNvPr id="451" name="直線コネクタ 450"/>
        <xdr:cNvCxnSpPr/>
      </xdr:nvCxnSpPr>
      <xdr:spPr>
        <a:xfrm flipV="1">
          <a:off x="15290800" y="2853267"/>
          <a:ext cx="889000" cy="124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163407</xdr:rowOff>
    </xdr:from>
    <xdr:to>
      <xdr:col>77</xdr:col>
      <xdr:colOff>95250</xdr:colOff>
      <xdr:row>14</xdr:row>
      <xdr:rowOff>93557</xdr:rowOff>
    </xdr:to>
    <xdr:sp macro="" textlink="">
      <xdr:nvSpPr>
        <xdr:cNvPr id="452" name="フローチャート: 判断 451"/>
        <xdr:cNvSpPr/>
      </xdr:nvSpPr>
      <xdr:spPr>
        <a:xfrm>
          <a:off x="16129000" y="2392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103734</xdr:rowOff>
    </xdr:from>
    <xdr:ext cx="736600" cy="259045"/>
    <xdr:sp macro="" textlink="">
      <xdr:nvSpPr>
        <xdr:cNvPr id="453" name="テキスト ボックス 452"/>
        <xdr:cNvSpPr txBox="1"/>
      </xdr:nvSpPr>
      <xdr:spPr>
        <a:xfrm>
          <a:off x="15798800" y="2161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63288</xdr:rowOff>
    </xdr:from>
    <xdr:to>
      <xdr:col>72</xdr:col>
      <xdr:colOff>203200</xdr:colOff>
      <xdr:row>19</xdr:row>
      <xdr:rowOff>28716</xdr:rowOff>
    </xdr:to>
    <xdr:cxnSp macro="">
      <xdr:nvCxnSpPr>
        <xdr:cNvPr id="454" name="直線コネクタ 453"/>
        <xdr:cNvCxnSpPr/>
      </xdr:nvCxnSpPr>
      <xdr:spPr>
        <a:xfrm flipV="1">
          <a:off x="14401800" y="2977938"/>
          <a:ext cx="889000" cy="308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97860</xdr:rowOff>
    </xdr:from>
    <xdr:to>
      <xdr:col>73</xdr:col>
      <xdr:colOff>44450</xdr:colOff>
      <xdr:row>15</xdr:row>
      <xdr:rowOff>28010</xdr:rowOff>
    </xdr:to>
    <xdr:sp macro="" textlink="">
      <xdr:nvSpPr>
        <xdr:cNvPr id="455" name="フローチャート: 判断 454"/>
        <xdr:cNvSpPr/>
      </xdr:nvSpPr>
      <xdr:spPr>
        <a:xfrm>
          <a:off x="15240000" y="249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38187</xdr:rowOff>
    </xdr:from>
    <xdr:ext cx="762000" cy="259045"/>
    <xdr:sp macro="" textlink="">
      <xdr:nvSpPr>
        <xdr:cNvPr id="456" name="テキスト ボックス 455"/>
        <xdr:cNvSpPr txBox="1"/>
      </xdr:nvSpPr>
      <xdr:spPr>
        <a:xfrm>
          <a:off x="14909800" y="226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123754</xdr:rowOff>
    </xdr:from>
    <xdr:to>
      <xdr:col>68</xdr:col>
      <xdr:colOff>152400</xdr:colOff>
      <xdr:row>19</xdr:row>
      <xdr:rowOff>28716</xdr:rowOff>
    </xdr:to>
    <xdr:cxnSp macro="">
      <xdr:nvCxnSpPr>
        <xdr:cNvPr id="457" name="直線コネクタ 456"/>
        <xdr:cNvCxnSpPr/>
      </xdr:nvCxnSpPr>
      <xdr:spPr>
        <a:xfrm>
          <a:off x="13512800" y="3209854"/>
          <a:ext cx="889000" cy="76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113947</xdr:rowOff>
    </xdr:from>
    <xdr:to>
      <xdr:col>68</xdr:col>
      <xdr:colOff>203200</xdr:colOff>
      <xdr:row>15</xdr:row>
      <xdr:rowOff>44097</xdr:rowOff>
    </xdr:to>
    <xdr:sp macro="" textlink="">
      <xdr:nvSpPr>
        <xdr:cNvPr id="458" name="フローチャート: 判断 457"/>
        <xdr:cNvSpPr/>
      </xdr:nvSpPr>
      <xdr:spPr>
        <a:xfrm>
          <a:off x="14351000" y="2514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54274</xdr:rowOff>
    </xdr:from>
    <xdr:ext cx="762000" cy="259045"/>
    <xdr:sp macro="" textlink="">
      <xdr:nvSpPr>
        <xdr:cNvPr id="459" name="テキスト ボックス 458"/>
        <xdr:cNvSpPr txBox="1"/>
      </xdr:nvSpPr>
      <xdr:spPr>
        <a:xfrm>
          <a:off x="14020800" y="2283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119309</xdr:rowOff>
    </xdr:from>
    <xdr:to>
      <xdr:col>64</xdr:col>
      <xdr:colOff>152400</xdr:colOff>
      <xdr:row>15</xdr:row>
      <xdr:rowOff>49459</xdr:rowOff>
    </xdr:to>
    <xdr:sp macro="" textlink="">
      <xdr:nvSpPr>
        <xdr:cNvPr id="460" name="フローチャート: 判断 459"/>
        <xdr:cNvSpPr/>
      </xdr:nvSpPr>
      <xdr:spPr>
        <a:xfrm>
          <a:off x="13462000" y="2519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59636</xdr:rowOff>
    </xdr:from>
    <xdr:ext cx="762000" cy="259045"/>
    <xdr:sp macro="" textlink="">
      <xdr:nvSpPr>
        <xdr:cNvPr id="461" name="テキスト ボックス 460"/>
        <xdr:cNvSpPr txBox="1"/>
      </xdr:nvSpPr>
      <xdr:spPr>
        <a:xfrm>
          <a:off x="13131800" y="2288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79234</xdr:rowOff>
    </xdr:from>
    <xdr:to>
      <xdr:col>81</xdr:col>
      <xdr:colOff>95250</xdr:colOff>
      <xdr:row>16</xdr:row>
      <xdr:rowOff>9384</xdr:rowOff>
    </xdr:to>
    <xdr:sp macro="" textlink="">
      <xdr:nvSpPr>
        <xdr:cNvPr id="467" name="楕円 466"/>
        <xdr:cNvSpPr/>
      </xdr:nvSpPr>
      <xdr:spPr>
        <a:xfrm>
          <a:off x="16967200" y="2650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51311</xdr:rowOff>
    </xdr:from>
    <xdr:ext cx="762000" cy="259045"/>
    <xdr:sp macro="" textlink="">
      <xdr:nvSpPr>
        <xdr:cNvPr id="468" name="将来負担の状況該当値テキスト"/>
        <xdr:cNvSpPr txBox="1"/>
      </xdr:nvSpPr>
      <xdr:spPr>
        <a:xfrm>
          <a:off x="17106900" y="2623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59267</xdr:rowOff>
    </xdr:from>
    <xdr:to>
      <xdr:col>77</xdr:col>
      <xdr:colOff>95250</xdr:colOff>
      <xdr:row>16</xdr:row>
      <xdr:rowOff>160867</xdr:rowOff>
    </xdr:to>
    <xdr:sp macro="" textlink="">
      <xdr:nvSpPr>
        <xdr:cNvPr id="469" name="楕円 468"/>
        <xdr:cNvSpPr/>
      </xdr:nvSpPr>
      <xdr:spPr>
        <a:xfrm>
          <a:off x="16129000" y="280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145644</xdr:rowOff>
    </xdr:from>
    <xdr:ext cx="736600" cy="259045"/>
    <xdr:sp macro="" textlink="">
      <xdr:nvSpPr>
        <xdr:cNvPr id="470" name="テキスト ボックス 469"/>
        <xdr:cNvSpPr txBox="1"/>
      </xdr:nvSpPr>
      <xdr:spPr>
        <a:xfrm>
          <a:off x="15798800" y="28888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12488</xdr:rowOff>
    </xdr:from>
    <xdr:to>
      <xdr:col>73</xdr:col>
      <xdr:colOff>44450</xdr:colOff>
      <xdr:row>17</xdr:row>
      <xdr:rowOff>114088</xdr:rowOff>
    </xdr:to>
    <xdr:sp macro="" textlink="">
      <xdr:nvSpPr>
        <xdr:cNvPr id="471" name="楕円 470"/>
        <xdr:cNvSpPr/>
      </xdr:nvSpPr>
      <xdr:spPr>
        <a:xfrm>
          <a:off x="15240000" y="2927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98865</xdr:rowOff>
    </xdr:from>
    <xdr:ext cx="762000" cy="259045"/>
    <xdr:sp macro="" textlink="">
      <xdr:nvSpPr>
        <xdr:cNvPr id="472" name="テキスト ボックス 471"/>
        <xdr:cNvSpPr txBox="1"/>
      </xdr:nvSpPr>
      <xdr:spPr>
        <a:xfrm>
          <a:off x="14909800" y="3013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149366</xdr:rowOff>
    </xdr:from>
    <xdr:to>
      <xdr:col>68</xdr:col>
      <xdr:colOff>203200</xdr:colOff>
      <xdr:row>19</xdr:row>
      <xdr:rowOff>79516</xdr:rowOff>
    </xdr:to>
    <xdr:sp macro="" textlink="">
      <xdr:nvSpPr>
        <xdr:cNvPr id="473" name="楕円 472"/>
        <xdr:cNvSpPr/>
      </xdr:nvSpPr>
      <xdr:spPr>
        <a:xfrm>
          <a:off x="14351000" y="3235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64293</xdr:rowOff>
    </xdr:from>
    <xdr:ext cx="762000" cy="259045"/>
    <xdr:sp macro="" textlink="">
      <xdr:nvSpPr>
        <xdr:cNvPr id="474" name="テキスト ボックス 473"/>
        <xdr:cNvSpPr txBox="1"/>
      </xdr:nvSpPr>
      <xdr:spPr>
        <a:xfrm>
          <a:off x="14020800" y="332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72954</xdr:rowOff>
    </xdr:from>
    <xdr:to>
      <xdr:col>64</xdr:col>
      <xdr:colOff>152400</xdr:colOff>
      <xdr:row>19</xdr:row>
      <xdr:rowOff>3104</xdr:rowOff>
    </xdr:to>
    <xdr:sp macro="" textlink="">
      <xdr:nvSpPr>
        <xdr:cNvPr id="475" name="楕円 474"/>
        <xdr:cNvSpPr/>
      </xdr:nvSpPr>
      <xdr:spPr>
        <a:xfrm>
          <a:off x="13462000" y="3159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159331</xdr:rowOff>
    </xdr:from>
    <xdr:ext cx="762000" cy="259045"/>
    <xdr:sp macro="" textlink="">
      <xdr:nvSpPr>
        <xdr:cNvPr id="476" name="テキスト ボックス 475"/>
        <xdr:cNvSpPr txBox="1"/>
      </xdr:nvSpPr>
      <xdr:spPr>
        <a:xfrm>
          <a:off x="13131800" y="3245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茨城県行方市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32,055
30,750
222.48
20,333,276
19,502,318
778,145
11,021,010
15,029,945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24.7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人事院勧告に基づく給与等の見直し</a:t>
          </a:r>
          <a:r>
            <a:rPr kumimoji="1" lang="ja-JP" altLang="en-US" sz="1100" b="0" i="0" baseline="0">
              <a:solidFill>
                <a:schemeClr val="dk1"/>
              </a:solidFill>
              <a:effectLst/>
              <a:latin typeface="+mn-lt"/>
              <a:ea typeface="+mn-ea"/>
              <a:cs typeface="+mn-cs"/>
            </a:rPr>
            <a:t>等の影響により、人件費は</a:t>
          </a:r>
          <a:r>
            <a:rPr kumimoji="1" lang="ja-JP" altLang="ja-JP" sz="1100">
              <a:solidFill>
                <a:schemeClr val="dk1"/>
              </a:solidFill>
              <a:effectLst/>
              <a:latin typeface="+mn-lt"/>
              <a:ea typeface="+mn-ea"/>
              <a:cs typeface="+mn-cs"/>
            </a:rPr>
            <a:t>前年度</a:t>
          </a:r>
          <a:r>
            <a:rPr kumimoji="1" lang="ja-JP" altLang="en-US" sz="1100">
              <a:solidFill>
                <a:schemeClr val="dk1"/>
              </a:solidFill>
              <a:effectLst/>
              <a:latin typeface="+mn-lt"/>
              <a:ea typeface="+mn-ea"/>
              <a:cs typeface="+mn-cs"/>
            </a:rPr>
            <a:t>比で</a:t>
          </a:r>
          <a:r>
            <a:rPr kumimoji="1" lang="en-US" altLang="ja-JP" sz="1100">
              <a:solidFill>
                <a:schemeClr val="dk1"/>
              </a:solidFill>
              <a:effectLst/>
              <a:latin typeface="+mn-lt"/>
              <a:ea typeface="+mn-ea"/>
              <a:cs typeface="+mn-cs"/>
            </a:rPr>
            <a:t>0.3</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し、類似団体平均と比べると</a:t>
          </a:r>
          <a:r>
            <a:rPr kumimoji="1" lang="en-US" altLang="ja-JP" sz="1100">
              <a:solidFill>
                <a:schemeClr val="dk1"/>
              </a:solidFill>
              <a:effectLst/>
              <a:latin typeface="+mn-lt"/>
              <a:ea typeface="+mn-ea"/>
              <a:cs typeface="+mn-cs"/>
            </a:rPr>
            <a:t>2.2</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下回っている。今後は、庁舎建設に伴い更なる職員数の削減を図るとともに、行政運営の効率化や民間委託</a:t>
          </a:r>
          <a:r>
            <a:rPr kumimoji="1" lang="ja-JP" altLang="en-US" sz="1100">
              <a:solidFill>
                <a:schemeClr val="dk1"/>
              </a:solidFill>
              <a:effectLst/>
              <a:latin typeface="+mn-lt"/>
              <a:ea typeface="+mn-ea"/>
              <a:cs typeface="+mn-cs"/>
            </a:rPr>
            <a:t>の推進</a:t>
          </a:r>
          <a:r>
            <a:rPr kumimoji="1" lang="ja-JP" altLang="ja-JP" sz="1100">
              <a:solidFill>
                <a:schemeClr val="dk1"/>
              </a:solidFill>
              <a:effectLst/>
              <a:latin typeface="+mn-lt"/>
              <a:ea typeface="+mn-ea"/>
              <a:cs typeface="+mn-cs"/>
            </a:rPr>
            <a:t>、会計年度任用職員の配置を進めながら、更なる人件費の削減に努めていく。</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165100</xdr:rowOff>
    </xdr:from>
    <xdr:to>
      <xdr:col>24</xdr:col>
      <xdr:colOff>25400</xdr:colOff>
      <xdr:row>42</xdr:row>
      <xdr:rowOff>39915</xdr:rowOff>
    </xdr:to>
    <xdr:cxnSp macro="">
      <xdr:nvCxnSpPr>
        <xdr:cNvPr id="63" name="直線コネクタ 62"/>
        <xdr:cNvCxnSpPr/>
      </xdr:nvCxnSpPr>
      <xdr:spPr>
        <a:xfrm flipV="1">
          <a:off x="4826000" y="5651500"/>
          <a:ext cx="0" cy="158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11992</xdr:rowOff>
    </xdr:from>
    <xdr:ext cx="762000" cy="259045"/>
    <xdr:sp macro="" textlink="">
      <xdr:nvSpPr>
        <xdr:cNvPr id="64" name="人件費最小値テキスト"/>
        <xdr:cNvSpPr txBox="1"/>
      </xdr:nvSpPr>
      <xdr:spPr>
        <a:xfrm>
          <a:off x="4914900" y="7212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39915</xdr:rowOff>
    </xdr:from>
    <xdr:to>
      <xdr:col>24</xdr:col>
      <xdr:colOff>114300</xdr:colOff>
      <xdr:row>42</xdr:row>
      <xdr:rowOff>39915</xdr:rowOff>
    </xdr:to>
    <xdr:cxnSp macro="">
      <xdr:nvCxnSpPr>
        <xdr:cNvPr id="65" name="直線コネクタ 64"/>
        <xdr:cNvCxnSpPr/>
      </xdr:nvCxnSpPr>
      <xdr:spPr>
        <a:xfrm>
          <a:off x="4737100" y="7240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80027</xdr:rowOff>
    </xdr:from>
    <xdr:ext cx="762000" cy="259045"/>
    <xdr:sp macro="" textlink="">
      <xdr:nvSpPr>
        <xdr:cNvPr id="66" name="人件費最大値テキスト"/>
        <xdr:cNvSpPr txBox="1"/>
      </xdr:nvSpPr>
      <xdr:spPr>
        <a:xfrm>
          <a:off x="4914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165100</xdr:rowOff>
    </xdr:from>
    <xdr:to>
      <xdr:col>24</xdr:col>
      <xdr:colOff>114300</xdr:colOff>
      <xdr:row>32</xdr:row>
      <xdr:rowOff>165100</xdr:rowOff>
    </xdr:to>
    <xdr:cxnSp macro="">
      <xdr:nvCxnSpPr>
        <xdr:cNvPr id="67" name="直線コネクタ 66"/>
        <xdr:cNvCxnSpPr/>
      </xdr:nvCxnSpPr>
      <xdr:spPr>
        <a:xfrm>
          <a:off x="4737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148772</xdr:rowOff>
    </xdr:from>
    <xdr:to>
      <xdr:col>24</xdr:col>
      <xdr:colOff>25400</xdr:colOff>
      <xdr:row>35</xdr:row>
      <xdr:rowOff>9978</xdr:rowOff>
    </xdr:to>
    <xdr:cxnSp macro="">
      <xdr:nvCxnSpPr>
        <xdr:cNvPr id="68" name="直線コネクタ 67"/>
        <xdr:cNvCxnSpPr/>
      </xdr:nvCxnSpPr>
      <xdr:spPr>
        <a:xfrm>
          <a:off x="3987800" y="5978072"/>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170741</xdr:rowOff>
    </xdr:from>
    <xdr:ext cx="762000" cy="259045"/>
    <xdr:sp macro="" textlink="">
      <xdr:nvSpPr>
        <xdr:cNvPr id="69" name="人件費平均値テキスト"/>
        <xdr:cNvSpPr txBox="1"/>
      </xdr:nvSpPr>
      <xdr:spPr>
        <a:xfrm>
          <a:off x="4914900" y="6171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27214</xdr:rowOff>
    </xdr:from>
    <xdr:to>
      <xdr:col>24</xdr:col>
      <xdr:colOff>76200</xdr:colOff>
      <xdr:row>36</xdr:row>
      <xdr:rowOff>128814</xdr:rowOff>
    </xdr:to>
    <xdr:sp macro="" textlink="">
      <xdr:nvSpPr>
        <xdr:cNvPr id="70" name="フローチャート: 判断 69"/>
        <xdr:cNvSpPr/>
      </xdr:nvSpPr>
      <xdr:spPr>
        <a:xfrm>
          <a:off x="47752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148772</xdr:rowOff>
    </xdr:from>
    <xdr:to>
      <xdr:col>19</xdr:col>
      <xdr:colOff>187325</xdr:colOff>
      <xdr:row>34</xdr:row>
      <xdr:rowOff>170543</xdr:rowOff>
    </xdr:to>
    <xdr:cxnSp macro="">
      <xdr:nvCxnSpPr>
        <xdr:cNvPr id="71" name="直線コネクタ 70"/>
        <xdr:cNvCxnSpPr/>
      </xdr:nvCxnSpPr>
      <xdr:spPr>
        <a:xfrm flipV="1">
          <a:off x="3098800" y="5978072"/>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27214</xdr:rowOff>
    </xdr:from>
    <xdr:to>
      <xdr:col>20</xdr:col>
      <xdr:colOff>38100</xdr:colOff>
      <xdr:row>36</xdr:row>
      <xdr:rowOff>128814</xdr:rowOff>
    </xdr:to>
    <xdr:sp macro="" textlink="">
      <xdr:nvSpPr>
        <xdr:cNvPr id="72" name="フローチャート: 判断 71"/>
        <xdr:cNvSpPr/>
      </xdr:nvSpPr>
      <xdr:spPr>
        <a:xfrm>
          <a:off x="3937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113591</xdr:rowOff>
    </xdr:from>
    <xdr:ext cx="736600" cy="259045"/>
    <xdr:sp macro="" textlink="">
      <xdr:nvSpPr>
        <xdr:cNvPr id="73" name="テキスト ボックス 72"/>
        <xdr:cNvSpPr txBox="1"/>
      </xdr:nvSpPr>
      <xdr:spPr>
        <a:xfrm>
          <a:off x="3606800" y="6285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170543</xdr:rowOff>
    </xdr:from>
    <xdr:to>
      <xdr:col>15</xdr:col>
      <xdr:colOff>98425</xdr:colOff>
      <xdr:row>35</xdr:row>
      <xdr:rowOff>64407</xdr:rowOff>
    </xdr:to>
    <xdr:cxnSp macro="">
      <xdr:nvCxnSpPr>
        <xdr:cNvPr id="74" name="直線コネクタ 73"/>
        <xdr:cNvCxnSpPr/>
      </xdr:nvCxnSpPr>
      <xdr:spPr>
        <a:xfrm flipV="1">
          <a:off x="2209800" y="59998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100693</xdr:rowOff>
    </xdr:from>
    <xdr:to>
      <xdr:col>15</xdr:col>
      <xdr:colOff>149225</xdr:colOff>
      <xdr:row>36</xdr:row>
      <xdr:rowOff>30843</xdr:rowOff>
    </xdr:to>
    <xdr:sp macro="" textlink="">
      <xdr:nvSpPr>
        <xdr:cNvPr id="75" name="フローチャート: 判断 74"/>
        <xdr:cNvSpPr/>
      </xdr:nvSpPr>
      <xdr:spPr>
        <a:xfrm>
          <a:off x="3048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15620</xdr:rowOff>
    </xdr:from>
    <xdr:ext cx="762000" cy="259045"/>
    <xdr:sp macro="" textlink="">
      <xdr:nvSpPr>
        <xdr:cNvPr id="76" name="テキスト ボックス 75"/>
        <xdr:cNvSpPr txBox="1"/>
      </xdr:nvSpPr>
      <xdr:spPr>
        <a:xfrm>
          <a:off x="2717800" y="618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64407</xdr:rowOff>
    </xdr:from>
    <xdr:to>
      <xdr:col>11</xdr:col>
      <xdr:colOff>9525</xdr:colOff>
      <xdr:row>36</xdr:row>
      <xdr:rowOff>154214</xdr:rowOff>
    </xdr:to>
    <xdr:cxnSp macro="">
      <xdr:nvCxnSpPr>
        <xdr:cNvPr id="77" name="直線コネクタ 76"/>
        <xdr:cNvCxnSpPr/>
      </xdr:nvCxnSpPr>
      <xdr:spPr>
        <a:xfrm flipV="1">
          <a:off x="1320800" y="6065157"/>
          <a:ext cx="8890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103414</xdr:rowOff>
    </xdr:from>
    <xdr:to>
      <xdr:col>11</xdr:col>
      <xdr:colOff>60325</xdr:colOff>
      <xdr:row>37</xdr:row>
      <xdr:rowOff>33564</xdr:rowOff>
    </xdr:to>
    <xdr:sp macro="" textlink="">
      <xdr:nvSpPr>
        <xdr:cNvPr id="78" name="フローチャート: 判断 77"/>
        <xdr:cNvSpPr/>
      </xdr:nvSpPr>
      <xdr:spPr>
        <a:xfrm>
          <a:off x="21590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18341</xdr:rowOff>
    </xdr:from>
    <xdr:ext cx="762000" cy="259045"/>
    <xdr:sp macro="" textlink="">
      <xdr:nvSpPr>
        <xdr:cNvPr id="79" name="テキスト ボックス 78"/>
        <xdr:cNvSpPr txBox="1"/>
      </xdr:nvSpPr>
      <xdr:spPr>
        <a:xfrm>
          <a:off x="1828800" y="6361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5443</xdr:rowOff>
    </xdr:from>
    <xdr:to>
      <xdr:col>6</xdr:col>
      <xdr:colOff>171450</xdr:colOff>
      <xdr:row>36</xdr:row>
      <xdr:rowOff>107043</xdr:rowOff>
    </xdr:to>
    <xdr:sp macro="" textlink="">
      <xdr:nvSpPr>
        <xdr:cNvPr id="80" name="フローチャート: 判断 79"/>
        <xdr:cNvSpPr/>
      </xdr:nvSpPr>
      <xdr:spPr>
        <a:xfrm>
          <a:off x="1270000" y="617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117220</xdr:rowOff>
    </xdr:from>
    <xdr:ext cx="762000" cy="259045"/>
    <xdr:sp macro="" textlink="">
      <xdr:nvSpPr>
        <xdr:cNvPr id="81" name="テキスト ボックス 80"/>
        <xdr:cNvSpPr txBox="1"/>
      </xdr:nvSpPr>
      <xdr:spPr>
        <a:xfrm>
          <a:off x="939800" y="594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130628</xdr:rowOff>
    </xdr:from>
    <xdr:to>
      <xdr:col>24</xdr:col>
      <xdr:colOff>76200</xdr:colOff>
      <xdr:row>35</xdr:row>
      <xdr:rowOff>60778</xdr:rowOff>
    </xdr:to>
    <xdr:sp macro="" textlink="">
      <xdr:nvSpPr>
        <xdr:cNvPr id="87" name="楕円 86"/>
        <xdr:cNvSpPr/>
      </xdr:nvSpPr>
      <xdr:spPr>
        <a:xfrm>
          <a:off x="4775200" y="595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147155</xdr:rowOff>
    </xdr:from>
    <xdr:ext cx="762000" cy="259045"/>
    <xdr:sp macro="" textlink="">
      <xdr:nvSpPr>
        <xdr:cNvPr id="88" name="人件費該当値テキスト"/>
        <xdr:cNvSpPr txBox="1"/>
      </xdr:nvSpPr>
      <xdr:spPr>
        <a:xfrm>
          <a:off x="4914900" y="580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97972</xdr:rowOff>
    </xdr:from>
    <xdr:to>
      <xdr:col>20</xdr:col>
      <xdr:colOff>38100</xdr:colOff>
      <xdr:row>35</xdr:row>
      <xdr:rowOff>28122</xdr:rowOff>
    </xdr:to>
    <xdr:sp macro="" textlink="">
      <xdr:nvSpPr>
        <xdr:cNvPr id="89" name="楕円 88"/>
        <xdr:cNvSpPr/>
      </xdr:nvSpPr>
      <xdr:spPr>
        <a:xfrm>
          <a:off x="3937000" y="592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38299</xdr:rowOff>
    </xdr:from>
    <xdr:ext cx="736600" cy="259045"/>
    <xdr:sp macro="" textlink="">
      <xdr:nvSpPr>
        <xdr:cNvPr id="90" name="テキスト ボックス 89"/>
        <xdr:cNvSpPr txBox="1"/>
      </xdr:nvSpPr>
      <xdr:spPr>
        <a:xfrm>
          <a:off x="3606800" y="5696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119743</xdr:rowOff>
    </xdr:from>
    <xdr:to>
      <xdr:col>15</xdr:col>
      <xdr:colOff>149225</xdr:colOff>
      <xdr:row>35</xdr:row>
      <xdr:rowOff>49893</xdr:rowOff>
    </xdr:to>
    <xdr:sp macro="" textlink="">
      <xdr:nvSpPr>
        <xdr:cNvPr id="91" name="楕円 90"/>
        <xdr:cNvSpPr/>
      </xdr:nvSpPr>
      <xdr:spPr>
        <a:xfrm>
          <a:off x="3048000" y="594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60070</xdr:rowOff>
    </xdr:from>
    <xdr:ext cx="762000" cy="259045"/>
    <xdr:sp macro="" textlink="">
      <xdr:nvSpPr>
        <xdr:cNvPr id="92" name="テキスト ボックス 91"/>
        <xdr:cNvSpPr txBox="1"/>
      </xdr:nvSpPr>
      <xdr:spPr>
        <a:xfrm>
          <a:off x="2717800" y="571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13607</xdr:rowOff>
    </xdr:from>
    <xdr:to>
      <xdr:col>11</xdr:col>
      <xdr:colOff>60325</xdr:colOff>
      <xdr:row>35</xdr:row>
      <xdr:rowOff>115207</xdr:rowOff>
    </xdr:to>
    <xdr:sp macro="" textlink="">
      <xdr:nvSpPr>
        <xdr:cNvPr id="93" name="楕円 92"/>
        <xdr:cNvSpPr/>
      </xdr:nvSpPr>
      <xdr:spPr>
        <a:xfrm>
          <a:off x="2159000" y="601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125384</xdr:rowOff>
    </xdr:from>
    <xdr:ext cx="762000" cy="259045"/>
    <xdr:sp macro="" textlink="">
      <xdr:nvSpPr>
        <xdr:cNvPr id="94" name="テキスト ボックス 93"/>
        <xdr:cNvSpPr txBox="1"/>
      </xdr:nvSpPr>
      <xdr:spPr>
        <a:xfrm>
          <a:off x="1828800" y="578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103414</xdr:rowOff>
    </xdr:from>
    <xdr:to>
      <xdr:col>6</xdr:col>
      <xdr:colOff>171450</xdr:colOff>
      <xdr:row>37</xdr:row>
      <xdr:rowOff>33564</xdr:rowOff>
    </xdr:to>
    <xdr:sp macro="" textlink="">
      <xdr:nvSpPr>
        <xdr:cNvPr id="95" name="楕円 94"/>
        <xdr:cNvSpPr/>
      </xdr:nvSpPr>
      <xdr:spPr>
        <a:xfrm>
          <a:off x="1270000" y="627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18341</xdr:rowOff>
    </xdr:from>
    <xdr:ext cx="762000" cy="259045"/>
    <xdr:sp macro="" textlink="">
      <xdr:nvSpPr>
        <xdr:cNvPr id="96" name="テキスト ボックス 95"/>
        <xdr:cNvSpPr txBox="1"/>
      </xdr:nvSpPr>
      <xdr:spPr>
        <a:xfrm>
          <a:off x="939800" y="6361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前年度より</a:t>
          </a:r>
          <a:r>
            <a:rPr kumimoji="1" lang="en-US" altLang="ja-JP" sz="1100">
              <a:solidFill>
                <a:schemeClr val="dk1"/>
              </a:solidFill>
              <a:effectLst/>
              <a:latin typeface="+mn-lt"/>
              <a:ea typeface="+mn-ea"/>
              <a:cs typeface="+mn-cs"/>
            </a:rPr>
            <a:t>0.7</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し、類似団体平均と比べると</a:t>
          </a:r>
          <a:r>
            <a:rPr kumimoji="1" lang="en-US" altLang="ja-JP" sz="1100">
              <a:solidFill>
                <a:schemeClr val="dk1"/>
              </a:solidFill>
              <a:effectLst/>
              <a:latin typeface="+mn-lt"/>
              <a:ea typeface="+mn-ea"/>
              <a:cs typeface="+mn-cs"/>
            </a:rPr>
            <a:t>1.3</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上回る結果となった</a:t>
          </a:r>
          <a:r>
            <a:rPr kumimoji="1" lang="ja-JP" altLang="en-US" sz="1100">
              <a:solidFill>
                <a:schemeClr val="dk1"/>
              </a:solidFill>
              <a:effectLst/>
              <a:latin typeface="+mn-lt"/>
              <a:ea typeface="+mn-ea"/>
              <a:cs typeface="+mn-cs"/>
            </a:rPr>
            <a:t>。減少の</a:t>
          </a:r>
          <a:r>
            <a:rPr kumimoji="1" lang="ja-JP" altLang="ja-JP" sz="1100">
              <a:solidFill>
                <a:schemeClr val="dk1"/>
              </a:solidFill>
              <a:effectLst/>
              <a:latin typeface="+mn-lt"/>
              <a:ea typeface="+mn-ea"/>
              <a:cs typeface="+mn-cs"/>
            </a:rPr>
            <a:t>主な要因は、</a:t>
          </a:r>
          <a:r>
            <a:rPr kumimoji="1" lang="ja-JP" altLang="en-US" sz="1100">
              <a:solidFill>
                <a:schemeClr val="dk1"/>
              </a:solidFill>
              <a:effectLst/>
              <a:latin typeface="+mn-lt"/>
              <a:ea typeface="+mn-ea"/>
              <a:cs typeface="+mn-cs"/>
            </a:rPr>
            <a:t>バス運行台数の見直しに伴うスクールバス運行委託料の減によるもの等である。</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は、物価高騰などの影響により物件費の上昇が見込まれることから、</a:t>
          </a:r>
          <a:r>
            <a:rPr kumimoji="1" lang="ja-JP" altLang="ja-JP" sz="1100">
              <a:solidFill>
                <a:schemeClr val="dk1"/>
              </a:solidFill>
              <a:effectLst/>
              <a:latin typeface="+mn-lt"/>
              <a:ea typeface="+mn-ea"/>
              <a:cs typeface="+mn-cs"/>
            </a:rPr>
            <a:t>施設の統合を見据えながら、光熱水費・管理委託料</a:t>
          </a:r>
          <a:r>
            <a:rPr kumimoji="1" lang="ja-JP" altLang="en-US" sz="1100">
              <a:solidFill>
                <a:schemeClr val="dk1"/>
              </a:solidFill>
              <a:effectLst/>
              <a:latin typeface="+mn-lt"/>
              <a:ea typeface="+mn-ea"/>
              <a:cs typeface="+mn-cs"/>
            </a:rPr>
            <a:t>等を抑制</a:t>
          </a:r>
          <a:r>
            <a:rPr kumimoji="1" lang="ja-JP" altLang="ja-JP" sz="1100">
              <a:solidFill>
                <a:schemeClr val="dk1"/>
              </a:solidFill>
              <a:effectLst/>
              <a:latin typeface="+mn-lt"/>
              <a:ea typeface="+mn-ea"/>
              <a:cs typeface="+mn-cs"/>
            </a:rPr>
            <a:t>し、</a:t>
          </a:r>
          <a:r>
            <a:rPr kumimoji="1" lang="ja-JP" altLang="en-US" sz="1100">
              <a:solidFill>
                <a:schemeClr val="dk1"/>
              </a:solidFill>
              <a:effectLst/>
              <a:latin typeface="+mn-lt"/>
              <a:ea typeface="+mn-ea"/>
              <a:cs typeface="+mn-cs"/>
            </a:rPr>
            <a:t>急激に</a:t>
          </a:r>
          <a:r>
            <a:rPr kumimoji="1" lang="ja-JP" altLang="ja-JP" sz="1100">
              <a:solidFill>
                <a:schemeClr val="dk1"/>
              </a:solidFill>
              <a:effectLst/>
              <a:latin typeface="+mn-lt"/>
              <a:ea typeface="+mn-ea"/>
              <a:cs typeface="+mn-cs"/>
            </a:rPr>
            <a:t>数値が</a:t>
          </a:r>
          <a:r>
            <a:rPr kumimoji="1" lang="ja-JP" altLang="en-US" sz="1100">
              <a:solidFill>
                <a:schemeClr val="dk1"/>
              </a:solidFill>
              <a:effectLst/>
              <a:latin typeface="+mn-lt"/>
              <a:ea typeface="+mn-ea"/>
              <a:cs typeface="+mn-cs"/>
            </a:rPr>
            <a:t>上昇し</a:t>
          </a:r>
          <a:r>
            <a:rPr kumimoji="1" lang="ja-JP" altLang="ja-JP" sz="1100">
              <a:solidFill>
                <a:schemeClr val="dk1"/>
              </a:solidFill>
              <a:effectLst/>
              <a:latin typeface="+mn-lt"/>
              <a:ea typeface="+mn-ea"/>
              <a:cs typeface="+mn-cs"/>
            </a:rPr>
            <a:t>ないよう努めていく。</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15421</xdr:rowOff>
    </xdr:from>
    <xdr:to>
      <xdr:col>82</xdr:col>
      <xdr:colOff>107950</xdr:colOff>
      <xdr:row>21</xdr:row>
      <xdr:rowOff>80736</xdr:rowOff>
    </xdr:to>
    <xdr:cxnSp macro="">
      <xdr:nvCxnSpPr>
        <xdr:cNvPr id="126" name="直線コネクタ 125"/>
        <xdr:cNvCxnSpPr/>
      </xdr:nvCxnSpPr>
      <xdr:spPr>
        <a:xfrm flipV="1">
          <a:off x="16510000" y="2244271"/>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52813</xdr:rowOff>
    </xdr:from>
    <xdr:ext cx="762000" cy="259045"/>
    <xdr:sp macro="" textlink="">
      <xdr:nvSpPr>
        <xdr:cNvPr id="127" name="物件費最小値テキスト"/>
        <xdr:cNvSpPr txBox="1"/>
      </xdr:nvSpPr>
      <xdr:spPr>
        <a:xfrm>
          <a:off x="16598900" y="3653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80736</xdr:rowOff>
    </xdr:from>
    <xdr:to>
      <xdr:col>82</xdr:col>
      <xdr:colOff>196850</xdr:colOff>
      <xdr:row>21</xdr:row>
      <xdr:rowOff>80736</xdr:rowOff>
    </xdr:to>
    <xdr:cxnSp macro="">
      <xdr:nvCxnSpPr>
        <xdr:cNvPr id="128" name="直線コネクタ 127"/>
        <xdr:cNvCxnSpPr/>
      </xdr:nvCxnSpPr>
      <xdr:spPr>
        <a:xfrm>
          <a:off x="16421100" y="368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101798</xdr:rowOff>
    </xdr:from>
    <xdr:ext cx="762000" cy="259045"/>
    <xdr:sp macro="" textlink="">
      <xdr:nvSpPr>
        <xdr:cNvPr id="129" name="物件費最大値テキスト"/>
        <xdr:cNvSpPr txBox="1"/>
      </xdr:nvSpPr>
      <xdr:spPr>
        <a:xfrm>
          <a:off x="16598900" y="1987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15421</xdr:rowOff>
    </xdr:from>
    <xdr:to>
      <xdr:col>82</xdr:col>
      <xdr:colOff>196850</xdr:colOff>
      <xdr:row>13</xdr:row>
      <xdr:rowOff>15421</xdr:rowOff>
    </xdr:to>
    <xdr:cxnSp macro="">
      <xdr:nvCxnSpPr>
        <xdr:cNvPr id="130" name="直線コネクタ 129"/>
        <xdr:cNvCxnSpPr/>
      </xdr:nvCxnSpPr>
      <xdr:spPr>
        <a:xfrm>
          <a:off x="16421100" y="2244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4536</xdr:rowOff>
    </xdr:from>
    <xdr:to>
      <xdr:col>82</xdr:col>
      <xdr:colOff>107950</xdr:colOff>
      <xdr:row>17</xdr:row>
      <xdr:rowOff>80736</xdr:rowOff>
    </xdr:to>
    <xdr:cxnSp macro="">
      <xdr:nvCxnSpPr>
        <xdr:cNvPr id="131" name="直線コネクタ 130"/>
        <xdr:cNvCxnSpPr/>
      </xdr:nvCxnSpPr>
      <xdr:spPr>
        <a:xfrm flipV="1">
          <a:off x="15671800" y="2919186"/>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198</xdr:rowOff>
    </xdr:from>
    <xdr:ext cx="762000" cy="259045"/>
    <xdr:sp macro="" textlink="">
      <xdr:nvSpPr>
        <xdr:cNvPr id="132" name="物件費平均値テキスト"/>
        <xdr:cNvSpPr txBox="1"/>
      </xdr:nvSpPr>
      <xdr:spPr>
        <a:xfrm>
          <a:off x="16598900" y="25719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155121</xdr:rowOff>
    </xdr:from>
    <xdr:to>
      <xdr:col>82</xdr:col>
      <xdr:colOff>158750</xdr:colOff>
      <xdr:row>16</xdr:row>
      <xdr:rowOff>85271</xdr:rowOff>
    </xdr:to>
    <xdr:sp macro="" textlink="">
      <xdr:nvSpPr>
        <xdr:cNvPr id="133" name="フローチャート: 判断 132"/>
        <xdr:cNvSpPr/>
      </xdr:nvSpPr>
      <xdr:spPr>
        <a:xfrm>
          <a:off x="16459200" y="272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162379</xdr:rowOff>
    </xdr:from>
    <xdr:to>
      <xdr:col>78</xdr:col>
      <xdr:colOff>69850</xdr:colOff>
      <xdr:row>17</xdr:row>
      <xdr:rowOff>80736</xdr:rowOff>
    </xdr:to>
    <xdr:cxnSp macro="">
      <xdr:nvCxnSpPr>
        <xdr:cNvPr id="134" name="直線コネクタ 133"/>
        <xdr:cNvCxnSpPr/>
      </xdr:nvCxnSpPr>
      <xdr:spPr>
        <a:xfrm>
          <a:off x="14782800" y="2734129"/>
          <a:ext cx="8890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122464</xdr:rowOff>
    </xdr:from>
    <xdr:to>
      <xdr:col>78</xdr:col>
      <xdr:colOff>120650</xdr:colOff>
      <xdr:row>16</xdr:row>
      <xdr:rowOff>52614</xdr:rowOff>
    </xdr:to>
    <xdr:sp macro="" textlink="">
      <xdr:nvSpPr>
        <xdr:cNvPr id="135" name="フローチャート: 判断 134"/>
        <xdr:cNvSpPr/>
      </xdr:nvSpPr>
      <xdr:spPr>
        <a:xfrm>
          <a:off x="15621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62791</xdr:rowOff>
    </xdr:from>
    <xdr:ext cx="736600" cy="259045"/>
    <xdr:sp macro="" textlink="">
      <xdr:nvSpPr>
        <xdr:cNvPr id="136" name="テキスト ボックス 135"/>
        <xdr:cNvSpPr txBox="1"/>
      </xdr:nvSpPr>
      <xdr:spPr>
        <a:xfrm>
          <a:off x="15290800" y="2463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162379</xdr:rowOff>
    </xdr:from>
    <xdr:to>
      <xdr:col>73</xdr:col>
      <xdr:colOff>180975</xdr:colOff>
      <xdr:row>16</xdr:row>
      <xdr:rowOff>121557</xdr:rowOff>
    </xdr:to>
    <xdr:cxnSp macro="">
      <xdr:nvCxnSpPr>
        <xdr:cNvPr id="137" name="直線コネクタ 136"/>
        <xdr:cNvCxnSpPr/>
      </xdr:nvCxnSpPr>
      <xdr:spPr>
        <a:xfrm flipV="1">
          <a:off x="13893800" y="2734129"/>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163286</xdr:rowOff>
    </xdr:from>
    <xdr:to>
      <xdr:col>74</xdr:col>
      <xdr:colOff>31750</xdr:colOff>
      <xdr:row>15</xdr:row>
      <xdr:rowOff>93436</xdr:rowOff>
    </xdr:to>
    <xdr:sp macro="" textlink="">
      <xdr:nvSpPr>
        <xdr:cNvPr id="138" name="フローチャート: 判断 137"/>
        <xdr:cNvSpPr/>
      </xdr:nvSpPr>
      <xdr:spPr>
        <a:xfrm>
          <a:off x="14732000" y="256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103613</xdr:rowOff>
    </xdr:from>
    <xdr:ext cx="762000" cy="259045"/>
    <xdr:sp macro="" textlink="">
      <xdr:nvSpPr>
        <xdr:cNvPr id="139" name="テキスト ボックス 138"/>
        <xdr:cNvSpPr txBox="1"/>
      </xdr:nvSpPr>
      <xdr:spPr>
        <a:xfrm>
          <a:off x="14401800" y="2332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121557</xdr:rowOff>
    </xdr:from>
    <xdr:to>
      <xdr:col>69</xdr:col>
      <xdr:colOff>92075</xdr:colOff>
      <xdr:row>16</xdr:row>
      <xdr:rowOff>165100</xdr:rowOff>
    </xdr:to>
    <xdr:cxnSp macro="">
      <xdr:nvCxnSpPr>
        <xdr:cNvPr id="140" name="直線コネクタ 139"/>
        <xdr:cNvCxnSpPr/>
      </xdr:nvCxnSpPr>
      <xdr:spPr>
        <a:xfrm flipV="1">
          <a:off x="13004800" y="28647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13607</xdr:rowOff>
    </xdr:from>
    <xdr:to>
      <xdr:col>69</xdr:col>
      <xdr:colOff>142875</xdr:colOff>
      <xdr:row>15</xdr:row>
      <xdr:rowOff>115207</xdr:rowOff>
    </xdr:to>
    <xdr:sp macro="" textlink="">
      <xdr:nvSpPr>
        <xdr:cNvPr id="141" name="フローチャート: 判断 140"/>
        <xdr:cNvSpPr/>
      </xdr:nvSpPr>
      <xdr:spPr>
        <a:xfrm>
          <a:off x="13843000" y="2585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125384</xdr:rowOff>
    </xdr:from>
    <xdr:ext cx="762000" cy="259045"/>
    <xdr:sp macro="" textlink="">
      <xdr:nvSpPr>
        <xdr:cNvPr id="142" name="テキスト ボックス 141"/>
        <xdr:cNvSpPr txBox="1"/>
      </xdr:nvSpPr>
      <xdr:spPr>
        <a:xfrm>
          <a:off x="13512800" y="23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111579</xdr:rowOff>
    </xdr:from>
    <xdr:to>
      <xdr:col>65</xdr:col>
      <xdr:colOff>53975</xdr:colOff>
      <xdr:row>16</xdr:row>
      <xdr:rowOff>41729</xdr:rowOff>
    </xdr:to>
    <xdr:sp macro="" textlink="">
      <xdr:nvSpPr>
        <xdr:cNvPr id="143" name="フローチャート: 判断 142"/>
        <xdr:cNvSpPr/>
      </xdr:nvSpPr>
      <xdr:spPr>
        <a:xfrm>
          <a:off x="12954000" y="268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51906</xdr:rowOff>
    </xdr:from>
    <xdr:ext cx="762000" cy="259045"/>
    <xdr:sp macro="" textlink="">
      <xdr:nvSpPr>
        <xdr:cNvPr id="144" name="テキスト ボックス 143"/>
        <xdr:cNvSpPr txBox="1"/>
      </xdr:nvSpPr>
      <xdr:spPr>
        <a:xfrm>
          <a:off x="12623800" y="245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125186</xdr:rowOff>
    </xdr:from>
    <xdr:to>
      <xdr:col>82</xdr:col>
      <xdr:colOff>158750</xdr:colOff>
      <xdr:row>17</xdr:row>
      <xdr:rowOff>55336</xdr:rowOff>
    </xdr:to>
    <xdr:sp macro="" textlink="">
      <xdr:nvSpPr>
        <xdr:cNvPr id="150" name="楕円 149"/>
        <xdr:cNvSpPr/>
      </xdr:nvSpPr>
      <xdr:spPr>
        <a:xfrm>
          <a:off x="16459200" y="286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97263</xdr:rowOff>
    </xdr:from>
    <xdr:ext cx="762000" cy="259045"/>
    <xdr:sp macro="" textlink="">
      <xdr:nvSpPr>
        <xdr:cNvPr id="151" name="物件費該当値テキスト"/>
        <xdr:cNvSpPr txBox="1"/>
      </xdr:nvSpPr>
      <xdr:spPr>
        <a:xfrm>
          <a:off x="16598900" y="2840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29936</xdr:rowOff>
    </xdr:from>
    <xdr:to>
      <xdr:col>78</xdr:col>
      <xdr:colOff>120650</xdr:colOff>
      <xdr:row>17</xdr:row>
      <xdr:rowOff>131536</xdr:rowOff>
    </xdr:to>
    <xdr:sp macro="" textlink="">
      <xdr:nvSpPr>
        <xdr:cNvPr id="152" name="楕円 151"/>
        <xdr:cNvSpPr/>
      </xdr:nvSpPr>
      <xdr:spPr>
        <a:xfrm>
          <a:off x="15621000" y="294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116313</xdr:rowOff>
    </xdr:from>
    <xdr:ext cx="736600" cy="259045"/>
    <xdr:sp macro="" textlink="">
      <xdr:nvSpPr>
        <xdr:cNvPr id="153" name="テキスト ボックス 152"/>
        <xdr:cNvSpPr txBox="1"/>
      </xdr:nvSpPr>
      <xdr:spPr>
        <a:xfrm>
          <a:off x="15290800" y="3030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111579</xdr:rowOff>
    </xdr:from>
    <xdr:to>
      <xdr:col>74</xdr:col>
      <xdr:colOff>31750</xdr:colOff>
      <xdr:row>16</xdr:row>
      <xdr:rowOff>41729</xdr:rowOff>
    </xdr:to>
    <xdr:sp macro="" textlink="">
      <xdr:nvSpPr>
        <xdr:cNvPr id="154" name="楕円 153"/>
        <xdr:cNvSpPr/>
      </xdr:nvSpPr>
      <xdr:spPr>
        <a:xfrm>
          <a:off x="14732000" y="268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26506</xdr:rowOff>
    </xdr:from>
    <xdr:ext cx="762000" cy="259045"/>
    <xdr:sp macro="" textlink="">
      <xdr:nvSpPr>
        <xdr:cNvPr id="155" name="テキスト ボックス 154"/>
        <xdr:cNvSpPr txBox="1"/>
      </xdr:nvSpPr>
      <xdr:spPr>
        <a:xfrm>
          <a:off x="14401800" y="2769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70757</xdr:rowOff>
    </xdr:from>
    <xdr:to>
      <xdr:col>69</xdr:col>
      <xdr:colOff>142875</xdr:colOff>
      <xdr:row>17</xdr:row>
      <xdr:rowOff>907</xdr:rowOff>
    </xdr:to>
    <xdr:sp macro="" textlink="">
      <xdr:nvSpPr>
        <xdr:cNvPr id="156" name="楕円 155"/>
        <xdr:cNvSpPr/>
      </xdr:nvSpPr>
      <xdr:spPr>
        <a:xfrm>
          <a:off x="13843000" y="281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157134</xdr:rowOff>
    </xdr:from>
    <xdr:ext cx="762000" cy="259045"/>
    <xdr:sp macro="" textlink="">
      <xdr:nvSpPr>
        <xdr:cNvPr id="157" name="テキスト ボックス 156"/>
        <xdr:cNvSpPr txBox="1"/>
      </xdr:nvSpPr>
      <xdr:spPr>
        <a:xfrm>
          <a:off x="13512800" y="290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114300</xdr:rowOff>
    </xdr:from>
    <xdr:to>
      <xdr:col>65</xdr:col>
      <xdr:colOff>53975</xdr:colOff>
      <xdr:row>17</xdr:row>
      <xdr:rowOff>44450</xdr:rowOff>
    </xdr:to>
    <xdr:sp macro="" textlink="">
      <xdr:nvSpPr>
        <xdr:cNvPr id="158" name="楕円 157"/>
        <xdr:cNvSpPr/>
      </xdr:nvSpPr>
      <xdr:spPr>
        <a:xfrm>
          <a:off x="12954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29227</xdr:rowOff>
    </xdr:from>
    <xdr:ext cx="762000" cy="259045"/>
    <xdr:sp macro="" textlink="">
      <xdr:nvSpPr>
        <xdr:cNvPr id="159" name="テキスト ボックス 158"/>
        <xdr:cNvSpPr txBox="1"/>
      </xdr:nvSpPr>
      <xdr:spPr>
        <a:xfrm>
          <a:off x="12623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生活保護費の増等の影響により、扶助費は</a:t>
          </a:r>
          <a:r>
            <a:rPr kumimoji="1" lang="ja-JP" altLang="ja-JP" sz="1100">
              <a:solidFill>
                <a:schemeClr val="dk1"/>
              </a:solidFill>
              <a:effectLst/>
              <a:latin typeface="+mn-lt"/>
              <a:ea typeface="+mn-ea"/>
              <a:cs typeface="+mn-cs"/>
            </a:rPr>
            <a:t>前年度比</a:t>
          </a:r>
          <a:r>
            <a:rPr kumimoji="1" lang="ja-JP" altLang="en-US" sz="1100">
              <a:solidFill>
                <a:schemeClr val="dk1"/>
              </a:solidFill>
              <a:effectLst/>
              <a:latin typeface="+mn-lt"/>
              <a:ea typeface="+mn-ea"/>
              <a:cs typeface="+mn-cs"/>
            </a:rPr>
            <a:t>で</a:t>
          </a:r>
          <a:r>
            <a:rPr kumimoji="1" lang="en-US" altLang="ja-JP" sz="1100">
              <a:solidFill>
                <a:schemeClr val="dk1"/>
              </a:solidFill>
              <a:effectLst/>
              <a:latin typeface="+mn-lt"/>
              <a:ea typeface="+mn-ea"/>
              <a:cs typeface="+mn-cs"/>
            </a:rPr>
            <a:t>0.1</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上昇し、類似団体平均と比べると</a:t>
          </a:r>
          <a:r>
            <a:rPr kumimoji="1" lang="en-US" altLang="ja-JP" sz="1100">
              <a:solidFill>
                <a:schemeClr val="dk1"/>
              </a:solidFill>
              <a:effectLst/>
              <a:latin typeface="+mn-lt"/>
              <a:ea typeface="+mn-ea"/>
              <a:cs typeface="+mn-cs"/>
            </a:rPr>
            <a:t>0.8</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下回っている。今後</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少子高齢化に伴う社会保障及び社会福祉費の増加により、扶助費が増加することが見込まれる。市単独事業の精査を行い、ふるさと応援寄附金基金の繰入など活用する</a:t>
          </a:r>
          <a:r>
            <a:rPr kumimoji="1" lang="ja-JP" altLang="en-US" sz="1100">
              <a:solidFill>
                <a:schemeClr val="dk1"/>
              </a:solidFill>
              <a:effectLst/>
              <a:latin typeface="+mn-lt"/>
              <a:ea typeface="+mn-ea"/>
              <a:cs typeface="+mn-cs"/>
            </a:rPr>
            <a:t>ことにより、上昇傾向に歯止めをかけるよう努める。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4" name="直線コネクタ 173"/>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5" name="テキスト ボックス 174"/>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6" name="直線コネクタ 175"/>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7" name="テキスト ボックス 176"/>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0" name="直線コネクタ 179"/>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1" name="テキスト ボックス 180"/>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2" name="直線コネクタ 181"/>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3" name="テキスト ボックス 182"/>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69850</xdr:rowOff>
    </xdr:from>
    <xdr:to>
      <xdr:col>24</xdr:col>
      <xdr:colOff>25400</xdr:colOff>
      <xdr:row>62</xdr:row>
      <xdr:rowOff>31750</xdr:rowOff>
    </xdr:to>
    <xdr:cxnSp macro="">
      <xdr:nvCxnSpPr>
        <xdr:cNvPr id="187" name="直線コネクタ 186"/>
        <xdr:cNvCxnSpPr/>
      </xdr:nvCxnSpPr>
      <xdr:spPr>
        <a:xfrm flipV="1">
          <a:off x="4826000" y="8985250"/>
          <a:ext cx="0" cy="1676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3827</xdr:rowOff>
    </xdr:from>
    <xdr:ext cx="762000" cy="259045"/>
    <xdr:sp macro="" textlink="">
      <xdr:nvSpPr>
        <xdr:cNvPr id="188" name="扶助費最小値テキスト"/>
        <xdr:cNvSpPr txBox="1"/>
      </xdr:nvSpPr>
      <xdr:spPr>
        <a:xfrm>
          <a:off x="49149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31750</xdr:rowOff>
    </xdr:from>
    <xdr:to>
      <xdr:col>24</xdr:col>
      <xdr:colOff>114300</xdr:colOff>
      <xdr:row>62</xdr:row>
      <xdr:rowOff>31750</xdr:rowOff>
    </xdr:to>
    <xdr:cxnSp macro="">
      <xdr:nvCxnSpPr>
        <xdr:cNvPr id="189" name="直線コネクタ 188"/>
        <xdr:cNvCxnSpPr/>
      </xdr:nvCxnSpPr>
      <xdr:spPr>
        <a:xfrm>
          <a:off x="4737100" y="1066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156227</xdr:rowOff>
    </xdr:from>
    <xdr:ext cx="762000" cy="259045"/>
    <xdr:sp macro="" textlink="">
      <xdr:nvSpPr>
        <xdr:cNvPr id="190" name="扶助費最大値テキスト"/>
        <xdr:cNvSpPr txBox="1"/>
      </xdr:nvSpPr>
      <xdr:spPr>
        <a:xfrm>
          <a:off x="4914900" y="872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69850</xdr:rowOff>
    </xdr:from>
    <xdr:to>
      <xdr:col>24</xdr:col>
      <xdr:colOff>114300</xdr:colOff>
      <xdr:row>52</xdr:row>
      <xdr:rowOff>69850</xdr:rowOff>
    </xdr:to>
    <xdr:cxnSp macro="">
      <xdr:nvCxnSpPr>
        <xdr:cNvPr id="191" name="直線コネクタ 190"/>
        <xdr:cNvCxnSpPr/>
      </xdr:nvCxnSpPr>
      <xdr:spPr>
        <a:xfrm>
          <a:off x="4737100" y="8985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69850</xdr:rowOff>
    </xdr:from>
    <xdr:to>
      <xdr:col>24</xdr:col>
      <xdr:colOff>25400</xdr:colOff>
      <xdr:row>54</xdr:row>
      <xdr:rowOff>88900</xdr:rowOff>
    </xdr:to>
    <xdr:cxnSp macro="">
      <xdr:nvCxnSpPr>
        <xdr:cNvPr id="192" name="直線コネクタ 191"/>
        <xdr:cNvCxnSpPr/>
      </xdr:nvCxnSpPr>
      <xdr:spPr>
        <a:xfrm>
          <a:off x="3987800" y="93281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162577</xdr:rowOff>
    </xdr:from>
    <xdr:ext cx="762000" cy="259045"/>
    <xdr:sp macro="" textlink="">
      <xdr:nvSpPr>
        <xdr:cNvPr id="193" name="扶助費平均値テキスト"/>
        <xdr:cNvSpPr txBox="1"/>
      </xdr:nvSpPr>
      <xdr:spPr>
        <a:xfrm>
          <a:off x="4914900" y="9420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194" name="フローチャート: 判断 193"/>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31750</xdr:rowOff>
    </xdr:from>
    <xdr:to>
      <xdr:col>19</xdr:col>
      <xdr:colOff>187325</xdr:colOff>
      <xdr:row>54</xdr:row>
      <xdr:rowOff>69850</xdr:rowOff>
    </xdr:to>
    <xdr:cxnSp macro="">
      <xdr:nvCxnSpPr>
        <xdr:cNvPr id="195" name="直線コネクタ 194"/>
        <xdr:cNvCxnSpPr/>
      </xdr:nvCxnSpPr>
      <xdr:spPr>
        <a:xfrm>
          <a:off x="3098800" y="92900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95250</xdr:rowOff>
    </xdr:from>
    <xdr:to>
      <xdr:col>20</xdr:col>
      <xdr:colOff>38100</xdr:colOff>
      <xdr:row>55</xdr:row>
      <xdr:rowOff>25400</xdr:rowOff>
    </xdr:to>
    <xdr:sp macro="" textlink="">
      <xdr:nvSpPr>
        <xdr:cNvPr id="196" name="フローチャート: 判断 195"/>
        <xdr:cNvSpPr/>
      </xdr:nvSpPr>
      <xdr:spPr>
        <a:xfrm>
          <a:off x="3937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10177</xdr:rowOff>
    </xdr:from>
    <xdr:ext cx="736600" cy="259045"/>
    <xdr:sp macro="" textlink="">
      <xdr:nvSpPr>
        <xdr:cNvPr id="197" name="テキスト ボックス 196"/>
        <xdr:cNvSpPr txBox="1"/>
      </xdr:nvSpPr>
      <xdr:spPr>
        <a:xfrm>
          <a:off x="3606800" y="943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31750</xdr:rowOff>
    </xdr:from>
    <xdr:to>
      <xdr:col>15</xdr:col>
      <xdr:colOff>98425</xdr:colOff>
      <xdr:row>54</xdr:row>
      <xdr:rowOff>69850</xdr:rowOff>
    </xdr:to>
    <xdr:cxnSp macro="">
      <xdr:nvCxnSpPr>
        <xdr:cNvPr id="198" name="直線コネクタ 197"/>
        <xdr:cNvCxnSpPr/>
      </xdr:nvCxnSpPr>
      <xdr:spPr>
        <a:xfrm flipV="1">
          <a:off x="2209800" y="92900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76200</xdr:rowOff>
    </xdr:from>
    <xdr:to>
      <xdr:col>15</xdr:col>
      <xdr:colOff>149225</xdr:colOff>
      <xdr:row>55</xdr:row>
      <xdr:rowOff>6350</xdr:rowOff>
    </xdr:to>
    <xdr:sp macro="" textlink="">
      <xdr:nvSpPr>
        <xdr:cNvPr id="199" name="フローチャート: 判断 198"/>
        <xdr:cNvSpPr/>
      </xdr:nvSpPr>
      <xdr:spPr>
        <a:xfrm>
          <a:off x="3048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162577</xdr:rowOff>
    </xdr:from>
    <xdr:ext cx="762000" cy="259045"/>
    <xdr:sp macro="" textlink="">
      <xdr:nvSpPr>
        <xdr:cNvPr id="200" name="テキスト ボックス 199"/>
        <xdr:cNvSpPr txBox="1"/>
      </xdr:nvSpPr>
      <xdr:spPr>
        <a:xfrm>
          <a:off x="2717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69850</xdr:rowOff>
    </xdr:from>
    <xdr:to>
      <xdr:col>11</xdr:col>
      <xdr:colOff>9525</xdr:colOff>
      <xdr:row>55</xdr:row>
      <xdr:rowOff>50800</xdr:rowOff>
    </xdr:to>
    <xdr:cxnSp macro="">
      <xdr:nvCxnSpPr>
        <xdr:cNvPr id="201" name="直線コネクタ 200"/>
        <xdr:cNvCxnSpPr/>
      </xdr:nvCxnSpPr>
      <xdr:spPr>
        <a:xfrm flipV="1">
          <a:off x="1320800" y="932815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0</xdr:rowOff>
    </xdr:from>
    <xdr:to>
      <xdr:col>11</xdr:col>
      <xdr:colOff>60325</xdr:colOff>
      <xdr:row>55</xdr:row>
      <xdr:rowOff>101600</xdr:rowOff>
    </xdr:to>
    <xdr:sp macro="" textlink="">
      <xdr:nvSpPr>
        <xdr:cNvPr id="202" name="フローチャート: 判断 201"/>
        <xdr:cNvSpPr/>
      </xdr:nvSpPr>
      <xdr:spPr>
        <a:xfrm>
          <a:off x="2159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86377</xdr:rowOff>
    </xdr:from>
    <xdr:ext cx="762000" cy="259045"/>
    <xdr:sp macro="" textlink="">
      <xdr:nvSpPr>
        <xdr:cNvPr id="203" name="テキスト ボックス 202"/>
        <xdr:cNvSpPr txBox="1"/>
      </xdr:nvSpPr>
      <xdr:spPr>
        <a:xfrm>
          <a:off x="1828800" y="951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152400</xdr:rowOff>
    </xdr:from>
    <xdr:to>
      <xdr:col>6</xdr:col>
      <xdr:colOff>171450</xdr:colOff>
      <xdr:row>56</xdr:row>
      <xdr:rowOff>82550</xdr:rowOff>
    </xdr:to>
    <xdr:sp macro="" textlink="">
      <xdr:nvSpPr>
        <xdr:cNvPr id="204" name="フローチャート: 判断 203"/>
        <xdr:cNvSpPr/>
      </xdr:nvSpPr>
      <xdr:spPr>
        <a:xfrm>
          <a:off x="1270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67327</xdr:rowOff>
    </xdr:from>
    <xdr:ext cx="762000" cy="259045"/>
    <xdr:sp macro="" textlink="">
      <xdr:nvSpPr>
        <xdr:cNvPr id="205" name="テキスト ボックス 204"/>
        <xdr:cNvSpPr txBox="1"/>
      </xdr:nvSpPr>
      <xdr:spPr>
        <a:xfrm>
          <a:off x="939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38100</xdr:rowOff>
    </xdr:from>
    <xdr:to>
      <xdr:col>24</xdr:col>
      <xdr:colOff>76200</xdr:colOff>
      <xdr:row>54</xdr:row>
      <xdr:rowOff>139700</xdr:rowOff>
    </xdr:to>
    <xdr:sp macro="" textlink="">
      <xdr:nvSpPr>
        <xdr:cNvPr id="211" name="楕円 210"/>
        <xdr:cNvSpPr/>
      </xdr:nvSpPr>
      <xdr:spPr>
        <a:xfrm>
          <a:off x="47752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54627</xdr:rowOff>
    </xdr:from>
    <xdr:ext cx="762000" cy="259045"/>
    <xdr:sp macro="" textlink="">
      <xdr:nvSpPr>
        <xdr:cNvPr id="212" name="扶助費該当値テキスト"/>
        <xdr:cNvSpPr txBox="1"/>
      </xdr:nvSpPr>
      <xdr:spPr>
        <a:xfrm>
          <a:off x="49149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19050</xdr:rowOff>
    </xdr:from>
    <xdr:to>
      <xdr:col>20</xdr:col>
      <xdr:colOff>38100</xdr:colOff>
      <xdr:row>54</xdr:row>
      <xdr:rowOff>120650</xdr:rowOff>
    </xdr:to>
    <xdr:sp macro="" textlink="">
      <xdr:nvSpPr>
        <xdr:cNvPr id="213" name="楕円 212"/>
        <xdr:cNvSpPr/>
      </xdr:nvSpPr>
      <xdr:spPr>
        <a:xfrm>
          <a:off x="3937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130827</xdr:rowOff>
    </xdr:from>
    <xdr:ext cx="736600" cy="259045"/>
    <xdr:sp macro="" textlink="">
      <xdr:nvSpPr>
        <xdr:cNvPr id="214" name="テキスト ボックス 213"/>
        <xdr:cNvSpPr txBox="1"/>
      </xdr:nvSpPr>
      <xdr:spPr>
        <a:xfrm>
          <a:off x="3606800" y="9046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152400</xdr:rowOff>
    </xdr:from>
    <xdr:to>
      <xdr:col>15</xdr:col>
      <xdr:colOff>149225</xdr:colOff>
      <xdr:row>54</xdr:row>
      <xdr:rowOff>82550</xdr:rowOff>
    </xdr:to>
    <xdr:sp macro="" textlink="">
      <xdr:nvSpPr>
        <xdr:cNvPr id="215" name="楕円 214"/>
        <xdr:cNvSpPr/>
      </xdr:nvSpPr>
      <xdr:spPr>
        <a:xfrm>
          <a:off x="30480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92727</xdr:rowOff>
    </xdr:from>
    <xdr:ext cx="762000" cy="259045"/>
    <xdr:sp macro="" textlink="">
      <xdr:nvSpPr>
        <xdr:cNvPr id="216" name="テキスト ボックス 215"/>
        <xdr:cNvSpPr txBox="1"/>
      </xdr:nvSpPr>
      <xdr:spPr>
        <a:xfrm>
          <a:off x="2717800" y="900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19050</xdr:rowOff>
    </xdr:from>
    <xdr:to>
      <xdr:col>11</xdr:col>
      <xdr:colOff>60325</xdr:colOff>
      <xdr:row>54</xdr:row>
      <xdr:rowOff>120650</xdr:rowOff>
    </xdr:to>
    <xdr:sp macro="" textlink="">
      <xdr:nvSpPr>
        <xdr:cNvPr id="217" name="楕円 216"/>
        <xdr:cNvSpPr/>
      </xdr:nvSpPr>
      <xdr:spPr>
        <a:xfrm>
          <a:off x="2159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130827</xdr:rowOff>
    </xdr:from>
    <xdr:ext cx="762000" cy="259045"/>
    <xdr:sp macro="" textlink="">
      <xdr:nvSpPr>
        <xdr:cNvPr id="218" name="テキスト ボックス 217"/>
        <xdr:cNvSpPr txBox="1"/>
      </xdr:nvSpPr>
      <xdr:spPr>
        <a:xfrm>
          <a:off x="1828800" y="904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0</xdr:rowOff>
    </xdr:from>
    <xdr:to>
      <xdr:col>6</xdr:col>
      <xdr:colOff>171450</xdr:colOff>
      <xdr:row>55</xdr:row>
      <xdr:rowOff>101600</xdr:rowOff>
    </xdr:to>
    <xdr:sp macro="" textlink="">
      <xdr:nvSpPr>
        <xdr:cNvPr id="219" name="楕円 218"/>
        <xdr:cNvSpPr/>
      </xdr:nvSpPr>
      <xdr:spPr>
        <a:xfrm>
          <a:off x="1270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111777</xdr:rowOff>
    </xdr:from>
    <xdr:ext cx="762000" cy="259045"/>
    <xdr:sp macro="" textlink="">
      <xdr:nvSpPr>
        <xdr:cNvPr id="220" name="テキスト ボックス 219"/>
        <xdr:cNvSpPr txBox="1"/>
      </xdr:nvSpPr>
      <xdr:spPr>
        <a:xfrm>
          <a:off x="939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その他に係る経常収支比率については、前年度より</a:t>
          </a:r>
          <a:r>
            <a:rPr kumimoji="1" lang="en-US" altLang="ja-JP" sz="1100">
              <a:solidFill>
                <a:schemeClr val="dk1"/>
              </a:solidFill>
              <a:effectLst/>
              <a:latin typeface="+mn-lt"/>
              <a:ea typeface="+mn-ea"/>
              <a:cs typeface="+mn-cs"/>
            </a:rPr>
            <a:t>0.3</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上昇</a:t>
          </a:r>
          <a:r>
            <a:rPr kumimoji="1" lang="ja-JP" altLang="en-US" sz="1100">
              <a:solidFill>
                <a:schemeClr val="dk1"/>
              </a:solidFill>
              <a:effectLst/>
              <a:latin typeface="+mn-lt"/>
              <a:ea typeface="+mn-ea"/>
              <a:cs typeface="+mn-cs"/>
            </a:rPr>
            <a:t>し</a:t>
          </a:r>
          <a:r>
            <a:rPr kumimoji="1" lang="ja-JP" altLang="ja-JP" sz="1100">
              <a:solidFill>
                <a:schemeClr val="dk1"/>
              </a:solidFill>
              <a:effectLst/>
              <a:latin typeface="+mn-lt"/>
              <a:ea typeface="+mn-ea"/>
              <a:cs typeface="+mn-cs"/>
            </a:rPr>
            <a:t>類似団体</a:t>
          </a:r>
          <a:r>
            <a:rPr kumimoji="1" lang="ja-JP" altLang="en-US" sz="1100">
              <a:solidFill>
                <a:schemeClr val="dk1"/>
              </a:solidFill>
              <a:effectLst/>
              <a:latin typeface="+mn-lt"/>
              <a:ea typeface="+mn-ea"/>
              <a:cs typeface="+mn-cs"/>
            </a:rPr>
            <a:t>平均を</a:t>
          </a:r>
          <a:r>
            <a:rPr kumimoji="1" lang="en-US" altLang="ja-JP" sz="1100">
              <a:solidFill>
                <a:schemeClr val="dk1"/>
              </a:solidFill>
              <a:effectLst/>
              <a:latin typeface="+mn-lt"/>
              <a:ea typeface="+mn-ea"/>
              <a:cs typeface="+mn-cs"/>
            </a:rPr>
            <a:t>0.5</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下回る結果となった。</a:t>
          </a:r>
          <a:r>
            <a:rPr kumimoji="1" lang="ja-JP" altLang="en-US" sz="1100">
              <a:solidFill>
                <a:schemeClr val="dk1"/>
              </a:solidFill>
              <a:effectLst/>
              <a:latin typeface="+mn-lt"/>
              <a:ea typeface="+mn-ea"/>
              <a:cs typeface="+mn-cs"/>
            </a:rPr>
            <a:t>国民健康保険</a:t>
          </a:r>
          <a:r>
            <a:rPr kumimoji="1" lang="ja-JP" altLang="ja-JP" sz="1100">
              <a:solidFill>
                <a:schemeClr val="dk1"/>
              </a:solidFill>
              <a:effectLst/>
              <a:latin typeface="+mn-lt"/>
              <a:ea typeface="+mn-ea"/>
              <a:cs typeface="+mn-cs"/>
            </a:rPr>
            <a:t>特別会計繰出金の増等が比率の増加の要因となっている。今後も、国民健康保険特別会計や介護保険特別会計において保険料の財政健全化を図り、一般会計からの繰出金について負担の軽減を図っていく必要があ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107950</xdr:rowOff>
    </xdr:from>
    <xdr:to>
      <xdr:col>82</xdr:col>
      <xdr:colOff>107950</xdr:colOff>
      <xdr:row>62</xdr:row>
      <xdr:rowOff>12700</xdr:rowOff>
    </xdr:to>
    <xdr:cxnSp macro="">
      <xdr:nvCxnSpPr>
        <xdr:cNvPr id="248" name="直線コネクタ 247"/>
        <xdr:cNvCxnSpPr/>
      </xdr:nvCxnSpPr>
      <xdr:spPr>
        <a:xfrm flipV="1">
          <a:off x="16510000" y="91948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156227</xdr:rowOff>
    </xdr:from>
    <xdr:ext cx="762000" cy="259045"/>
    <xdr:sp macro="" textlink="">
      <xdr:nvSpPr>
        <xdr:cNvPr id="249" name="その他最小値テキスト"/>
        <xdr:cNvSpPr txBox="1"/>
      </xdr:nvSpPr>
      <xdr:spPr>
        <a:xfrm>
          <a:off x="16598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12700</xdr:rowOff>
    </xdr:from>
    <xdr:to>
      <xdr:col>82</xdr:col>
      <xdr:colOff>196850</xdr:colOff>
      <xdr:row>62</xdr:row>
      <xdr:rowOff>12700</xdr:rowOff>
    </xdr:to>
    <xdr:cxnSp macro="">
      <xdr:nvCxnSpPr>
        <xdr:cNvPr id="250" name="直線コネクタ 249"/>
        <xdr:cNvCxnSpPr/>
      </xdr:nvCxnSpPr>
      <xdr:spPr>
        <a:xfrm>
          <a:off x="16421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22877</xdr:rowOff>
    </xdr:from>
    <xdr:ext cx="762000" cy="259045"/>
    <xdr:sp macro="" textlink="">
      <xdr:nvSpPr>
        <xdr:cNvPr id="251" name="その他最大値テキスト"/>
        <xdr:cNvSpPr txBox="1"/>
      </xdr:nvSpPr>
      <xdr:spPr>
        <a:xfrm>
          <a:off x="16598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107950</xdr:rowOff>
    </xdr:from>
    <xdr:to>
      <xdr:col>82</xdr:col>
      <xdr:colOff>196850</xdr:colOff>
      <xdr:row>53</xdr:row>
      <xdr:rowOff>107950</xdr:rowOff>
    </xdr:to>
    <xdr:cxnSp macro="">
      <xdr:nvCxnSpPr>
        <xdr:cNvPr id="252" name="直線コネクタ 251"/>
        <xdr:cNvCxnSpPr/>
      </xdr:nvCxnSpPr>
      <xdr:spPr>
        <a:xfrm>
          <a:off x="16421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165100</xdr:rowOff>
    </xdr:from>
    <xdr:to>
      <xdr:col>82</xdr:col>
      <xdr:colOff>107950</xdr:colOff>
      <xdr:row>57</xdr:row>
      <xdr:rowOff>31750</xdr:rowOff>
    </xdr:to>
    <xdr:cxnSp macro="">
      <xdr:nvCxnSpPr>
        <xdr:cNvPr id="253" name="直線コネクタ 252"/>
        <xdr:cNvCxnSpPr/>
      </xdr:nvCxnSpPr>
      <xdr:spPr>
        <a:xfrm>
          <a:off x="15671800" y="97663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16527</xdr:rowOff>
    </xdr:from>
    <xdr:ext cx="762000" cy="259045"/>
    <xdr:sp macro="" textlink="">
      <xdr:nvSpPr>
        <xdr:cNvPr id="254" name="その他平均値テキスト"/>
        <xdr:cNvSpPr txBox="1"/>
      </xdr:nvSpPr>
      <xdr:spPr>
        <a:xfrm>
          <a:off x="16598900" y="9789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44450</xdr:rowOff>
    </xdr:from>
    <xdr:to>
      <xdr:col>82</xdr:col>
      <xdr:colOff>158750</xdr:colOff>
      <xdr:row>57</xdr:row>
      <xdr:rowOff>146050</xdr:rowOff>
    </xdr:to>
    <xdr:sp macro="" textlink="">
      <xdr:nvSpPr>
        <xdr:cNvPr id="255" name="フローチャート: 判断 254"/>
        <xdr:cNvSpPr/>
      </xdr:nvSpPr>
      <xdr:spPr>
        <a:xfrm>
          <a:off x="164592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76200</xdr:rowOff>
    </xdr:from>
    <xdr:to>
      <xdr:col>78</xdr:col>
      <xdr:colOff>69850</xdr:colOff>
      <xdr:row>56</xdr:row>
      <xdr:rowOff>165100</xdr:rowOff>
    </xdr:to>
    <xdr:cxnSp macro="">
      <xdr:nvCxnSpPr>
        <xdr:cNvPr id="256" name="直線コネクタ 255"/>
        <xdr:cNvCxnSpPr/>
      </xdr:nvCxnSpPr>
      <xdr:spPr>
        <a:xfrm>
          <a:off x="14782800" y="96774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57150</xdr:rowOff>
    </xdr:from>
    <xdr:to>
      <xdr:col>78</xdr:col>
      <xdr:colOff>120650</xdr:colOff>
      <xdr:row>57</xdr:row>
      <xdr:rowOff>158750</xdr:rowOff>
    </xdr:to>
    <xdr:sp macro="" textlink="">
      <xdr:nvSpPr>
        <xdr:cNvPr id="257" name="フローチャート: 判断 256"/>
        <xdr:cNvSpPr/>
      </xdr:nvSpPr>
      <xdr:spPr>
        <a:xfrm>
          <a:off x="15621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143527</xdr:rowOff>
    </xdr:from>
    <xdr:ext cx="736600" cy="259045"/>
    <xdr:sp macro="" textlink="">
      <xdr:nvSpPr>
        <xdr:cNvPr id="258" name="テキスト ボックス 257"/>
        <xdr:cNvSpPr txBox="1"/>
      </xdr:nvSpPr>
      <xdr:spPr>
        <a:xfrm>
          <a:off x="15290800" y="991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76200</xdr:rowOff>
    </xdr:from>
    <xdr:to>
      <xdr:col>73</xdr:col>
      <xdr:colOff>180975</xdr:colOff>
      <xdr:row>57</xdr:row>
      <xdr:rowOff>44450</xdr:rowOff>
    </xdr:to>
    <xdr:cxnSp macro="">
      <xdr:nvCxnSpPr>
        <xdr:cNvPr id="259" name="直線コネクタ 258"/>
        <xdr:cNvCxnSpPr/>
      </xdr:nvCxnSpPr>
      <xdr:spPr>
        <a:xfrm flipV="1">
          <a:off x="13893800" y="96774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165100</xdr:rowOff>
    </xdr:from>
    <xdr:to>
      <xdr:col>74</xdr:col>
      <xdr:colOff>31750</xdr:colOff>
      <xdr:row>57</xdr:row>
      <xdr:rowOff>95250</xdr:rowOff>
    </xdr:to>
    <xdr:sp macro="" textlink="">
      <xdr:nvSpPr>
        <xdr:cNvPr id="260" name="フローチャート: 判断 259"/>
        <xdr:cNvSpPr/>
      </xdr:nvSpPr>
      <xdr:spPr>
        <a:xfrm>
          <a:off x="14732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80027</xdr:rowOff>
    </xdr:from>
    <xdr:ext cx="762000" cy="259045"/>
    <xdr:sp macro="" textlink="">
      <xdr:nvSpPr>
        <xdr:cNvPr id="261" name="テキスト ボックス 260"/>
        <xdr:cNvSpPr txBox="1"/>
      </xdr:nvSpPr>
      <xdr:spPr>
        <a:xfrm>
          <a:off x="14401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44450</xdr:rowOff>
    </xdr:from>
    <xdr:to>
      <xdr:col>69</xdr:col>
      <xdr:colOff>92075</xdr:colOff>
      <xdr:row>60</xdr:row>
      <xdr:rowOff>63500</xdr:rowOff>
    </xdr:to>
    <xdr:cxnSp macro="">
      <xdr:nvCxnSpPr>
        <xdr:cNvPr id="262" name="直線コネクタ 261"/>
        <xdr:cNvCxnSpPr/>
      </xdr:nvCxnSpPr>
      <xdr:spPr>
        <a:xfrm flipV="1">
          <a:off x="13004800" y="9817100"/>
          <a:ext cx="889000" cy="533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95250</xdr:rowOff>
    </xdr:from>
    <xdr:to>
      <xdr:col>69</xdr:col>
      <xdr:colOff>142875</xdr:colOff>
      <xdr:row>58</xdr:row>
      <xdr:rowOff>25400</xdr:rowOff>
    </xdr:to>
    <xdr:sp macro="" textlink="">
      <xdr:nvSpPr>
        <xdr:cNvPr id="263" name="フローチャート: 判断 262"/>
        <xdr:cNvSpPr/>
      </xdr:nvSpPr>
      <xdr:spPr>
        <a:xfrm>
          <a:off x="13843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10177</xdr:rowOff>
    </xdr:from>
    <xdr:ext cx="762000" cy="259045"/>
    <xdr:sp macro="" textlink="">
      <xdr:nvSpPr>
        <xdr:cNvPr id="264" name="テキスト ボックス 263"/>
        <xdr:cNvSpPr txBox="1"/>
      </xdr:nvSpPr>
      <xdr:spPr>
        <a:xfrm>
          <a:off x="13512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101600</xdr:rowOff>
    </xdr:from>
    <xdr:to>
      <xdr:col>65</xdr:col>
      <xdr:colOff>53975</xdr:colOff>
      <xdr:row>59</xdr:row>
      <xdr:rowOff>31750</xdr:rowOff>
    </xdr:to>
    <xdr:sp macro="" textlink="">
      <xdr:nvSpPr>
        <xdr:cNvPr id="265" name="フローチャート: 判断 264"/>
        <xdr:cNvSpPr/>
      </xdr:nvSpPr>
      <xdr:spPr>
        <a:xfrm>
          <a:off x="12954000" y="1004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41927</xdr:rowOff>
    </xdr:from>
    <xdr:ext cx="762000" cy="259045"/>
    <xdr:sp macro="" textlink="">
      <xdr:nvSpPr>
        <xdr:cNvPr id="266" name="テキスト ボックス 265"/>
        <xdr:cNvSpPr txBox="1"/>
      </xdr:nvSpPr>
      <xdr:spPr>
        <a:xfrm>
          <a:off x="126238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152400</xdr:rowOff>
    </xdr:from>
    <xdr:to>
      <xdr:col>82</xdr:col>
      <xdr:colOff>158750</xdr:colOff>
      <xdr:row>57</xdr:row>
      <xdr:rowOff>82550</xdr:rowOff>
    </xdr:to>
    <xdr:sp macro="" textlink="">
      <xdr:nvSpPr>
        <xdr:cNvPr id="272" name="楕円 271"/>
        <xdr:cNvSpPr/>
      </xdr:nvSpPr>
      <xdr:spPr>
        <a:xfrm>
          <a:off x="164592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168927</xdr:rowOff>
    </xdr:from>
    <xdr:ext cx="762000" cy="259045"/>
    <xdr:sp macro="" textlink="">
      <xdr:nvSpPr>
        <xdr:cNvPr id="273" name="その他該当値テキスト"/>
        <xdr:cNvSpPr txBox="1"/>
      </xdr:nvSpPr>
      <xdr:spPr>
        <a:xfrm>
          <a:off x="165989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114300</xdr:rowOff>
    </xdr:from>
    <xdr:to>
      <xdr:col>78</xdr:col>
      <xdr:colOff>120650</xdr:colOff>
      <xdr:row>57</xdr:row>
      <xdr:rowOff>44450</xdr:rowOff>
    </xdr:to>
    <xdr:sp macro="" textlink="">
      <xdr:nvSpPr>
        <xdr:cNvPr id="274" name="楕円 273"/>
        <xdr:cNvSpPr/>
      </xdr:nvSpPr>
      <xdr:spPr>
        <a:xfrm>
          <a:off x="15621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54627</xdr:rowOff>
    </xdr:from>
    <xdr:ext cx="736600" cy="259045"/>
    <xdr:sp macro="" textlink="">
      <xdr:nvSpPr>
        <xdr:cNvPr id="275" name="テキスト ボックス 274"/>
        <xdr:cNvSpPr txBox="1"/>
      </xdr:nvSpPr>
      <xdr:spPr>
        <a:xfrm>
          <a:off x="15290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25400</xdr:rowOff>
    </xdr:from>
    <xdr:to>
      <xdr:col>74</xdr:col>
      <xdr:colOff>31750</xdr:colOff>
      <xdr:row>56</xdr:row>
      <xdr:rowOff>127000</xdr:rowOff>
    </xdr:to>
    <xdr:sp macro="" textlink="">
      <xdr:nvSpPr>
        <xdr:cNvPr id="276" name="楕円 275"/>
        <xdr:cNvSpPr/>
      </xdr:nvSpPr>
      <xdr:spPr>
        <a:xfrm>
          <a:off x="147320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137177</xdr:rowOff>
    </xdr:from>
    <xdr:ext cx="762000" cy="259045"/>
    <xdr:sp macro="" textlink="">
      <xdr:nvSpPr>
        <xdr:cNvPr id="277" name="テキスト ボックス 276"/>
        <xdr:cNvSpPr txBox="1"/>
      </xdr:nvSpPr>
      <xdr:spPr>
        <a:xfrm>
          <a:off x="14401800" y="939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165100</xdr:rowOff>
    </xdr:from>
    <xdr:to>
      <xdr:col>69</xdr:col>
      <xdr:colOff>142875</xdr:colOff>
      <xdr:row>57</xdr:row>
      <xdr:rowOff>95250</xdr:rowOff>
    </xdr:to>
    <xdr:sp macro="" textlink="">
      <xdr:nvSpPr>
        <xdr:cNvPr id="278" name="楕円 277"/>
        <xdr:cNvSpPr/>
      </xdr:nvSpPr>
      <xdr:spPr>
        <a:xfrm>
          <a:off x="138430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105427</xdr:rowOff>
    </xdr:from>
    <xdr:ext cx="762000" cy="259045"/>
    <xdr:sp macro="" textlink="">
      <xdr:nvSpPr>
        <xdr:cNvPr id="279" name="テキスト ボックス 278"/>
        <xdr:cNvSpPr txBox="1"/>
      </xdr:nvSpPr>
      <xdr:spPr>
        <a:xfrm>
          <a:off x="13512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12700</xdr:rowOff>
    </xdr:from>
    <xdr:to>
      <xdr:col>65</xdr:col>
      <xdr:colOff>53975</xdr:colOff>
      <xdr:row>60</xdr:row>
      <xdr:rowOff>114300</xdr:rowOff>
    </xdr:to>
    <xdr:sp macro="" textlink="">
      <xdr:nvSpPr>
        <xdr:cNvPr id="280" name="楕円 279"/>
        <xdr:cNvSpPr/>
      </xdr:nvSpPr>
      <xdr:spPr>
        <a:xfrm>
          <a:off x="12954000" y="1029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99077</xdr:rowOff>
    </xdr:from>
    <xdr:ext cx="762000" cy="259045"/>
    <xdr:sp macro="" textlink="">
      <xdr:nvSpPr>
        <xdr:cNvPr id="281" name="テキスト ボックス 280"/>
        <xdr:cNvSpPr txBox="1"/>
      </xdr:nvSpPr>
      <xdr:spPr>
        <a:xfrm>
          <a:off x="126238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前年度より</a:t>
          </a:r>
          <a:r>
            <a:rPr kumimoji="1" lang="en-US" altLang="ja-JP" sz="1100">
              <a:solidFill>
                <a:schemeClr val="dk1"/>
              </a:solidFill>
              <a:effectLst/>
              <a:latin typeface="+mn-lt"/>
              <a:ea typeface="+mn-ea"/>
              <a:cs typeface="+mn-cs"/>
            </a:rPr>
            <a:t>0.1</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し、類似団体平均</a:t>
          </a:r>
          <a:r>
            <a:rPr kumimoji="1" lang="ja-JP" altLang="en-US" sz="1100">
              <a:solidFill>
                <a:schemeClr val="dk1"/>
              </a:solidFill>
              <a:effectLst/>
              <a:latin typeface="+mn-lt"/>
              <a:ea typeface="+mn-ea"/>
              <a:cs typeface="+mn-cs"/>
            </a:rPr>
            <a:t>を</a:t>
          </a:r>
          <a:r>
            <a:rPr kumimoji="1" lang="en-US" altLang="ja-JP" sz="1100">
              <a:solidFill>
                <a:schemeClr val="dk1"/>
              </a:solidFill>
              <a:effectLst/>
              <a:latin typeface="+mn-lt"/>
              <a:ea typeface="+mn-ea"/>
              <a:cs typeface="+mn-cs"/>
            </a:rPr>
            <a:t>0.9</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上回る結果となった。令和２年度</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下水道事業</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企業会計</a:t>
          </a:r>
          <a:r>
            <a:rPr kumimoji="1" lang="ja-JP" altLang="en-US" sz="1100">
              <a:solidFill>
                <a:schemeClr val="dk1"/>
              </a:solidFill>
              <a:effectLst/>
              <a:latin typeface="+mn-lt"/>
              <a:ea typeface="+mn-ea"/>
              <a:cs typeface="+mn-cs"/>
            </a:rPr>
            <a:t>移行に伴い補助費が増加し、</a:t>
          </a:r>
          <a:r>
            <a:rPr kumimoji="1" lang="ja-JP" altLang="ja-JP" sz="1100">
              <a:solidFill>
                <a:schemeClr val="dk1"/>
              </a:solidFill>
              <a:effectLst/>
              <a:latin typeface="+mn-lt"/>
              <a:ea typeface="+mn-ea"/>
              <a:cs typeface="+mn-cs"/>
            </a:rPr>
            <a:t>今後も同</a:t>
          </a:r>
          <a:r>
            <a:rPr kumimoji="1" lang="ja-JP" altLang="en-US" sz="1100">
              <a:solidFill>
                <a:schemeClr val="dk1"/>
              </a:solidFill>
              <a:effectLst/>
              <a:latin typeface="+mn-lt"/>
              <a:ea typeface="+mn-ea"/>
              <a:cs typeface="+mn-cs"/>
            </a:rPr>
            <a:t>水準で</a:t>
          </a:r>
          <a:r>
            <a:rPr kumimoji="1" lang="ja-JP" altLang="ja-JP" sz="1100">
              <a:solidFill>
                <a:schemeClr val="dk1"/>
              </a:solidFill>
              <a:effectLst/>
              <a:latin typeface="+mn-lt"/>
              <a:ea typeface="+mn-ea"/>
              <a:cs typeface="+mn-cs"/>
            </a:rPr>
            <a:t>推移していく</a:t>
          </a:r>
          <a:r>
            <a:rPr kumimoji="1" lang="ja-JP" altLang="en-US" sz="1100">
              <a:solidFill>
                <a:schemeClr val="dk1"/>
              </a:solidFill>
              <a:effectLst/>
              <a:latin typeface="+mn-lt"/>
              <a:ea typeface="+mn-ea"/>
              <a:cs typeface="+mn-cs"/>
            </a:rPr>
            <a:t>ことが</a:t>
          </a:r>
          <a:r>
            <a:rPr kumimoji="1" lang="ja-JP" altLang="ja-JP" sz="1100">
              <a:solidFill>
                <a:schemeClr val="dk1"/>
              </a:solidFill>
              <a:effectLst/>
              <a:latin typeface="+mn-lt"/>
              <a:ea typeface="+mn-ea"/>
              <a:cs typeface="+mn-cs"/>
            </a:rPr>
            <a:t>見込まれる</a:t>
          </a:r>
          <a:r>
            <a:rPr kumimoji="1" lang="ja-JP" altLang="en-US" sz="1100">
              <a:solidFill>
                <a:schemeClr val="dk1"/>
              </a:solidFill>
              <a:effectLst/>
              <a:latin typeface="+mn-lt"/>
              <a:ea typeface="+mn-ea"/>
              <a:cs typeface="+mn-cs"/>
            </a:rPr>
            <a:t>ため、</a:t>
          </a:r>
          <a:r>
            <a:rPr kumimoji="1" lang="ja-JP" altLang="ja-JP" sz="1100">
              <a:solidFill>
                <a:schemeClr val="dk1"/>
              </a:solidFill>
              <a:effectLst/>
              <a:latin typeface="+mn-lt"/>
              <a:ea typeface="+mn-ea"/>
              <a:cs typeface="+mn-cs"/>
            </a:rPr>
            <a:t>経費節減をするとともに使用料の値上げによる健全化を図</a:t>
          </a:r>
          <a:r>
            <a:rPr kumimoji="1" lang="ja-JP" altLang="en-US" sz="1100">
              <a:solidFill>
                <a:schemeClr val="dk1"/>
              </a:solidFill>
              <a:effectLst/>
              <a:latin typeface="+mn-lt"/>
              <a:ea typeface="+mn-ea"/>
              <a:cs typeface="+mn-cs"/>
            </a:rPr>
            <a:t>る等</a:t>
          </a:r>
          <a:r>
            <a:rPr kumimoji="1" lang="ja-JP" altLang="ja-JP" sz="1100">
              <a:solidFill>
                <a:schemeClr val="dk1"/>
              </a:solidFill>
              <a:effectLst/>
              <a:latin typeface="+mn-lt"/>
              <a:ea typeface="+mn-ea"/>
              <a:cs typeface="+mn-cs"/>
            </a:rPr>
            <a:t>、一般会計からの負担軽減を図っていく必要がある。また、その他各種団体への補助金については、必要性の低い補助金の見直しや廃止を積極的に</a:t>
          </a:r>
          <a:r>
            <a:rPr kumimoji="1" lang="ja-JP" altLang="en-US" sz="1100">
              <a:solidFill>
                <a:schemeClr val="dk1"/>
              </a:solidFill>
              <a:effectLst/>
              <a:latin typeface="+mn-lt"/>
              <a:ea typeface="+mn-ea"/>
              <a:cs typeface="+mn-cs"/>
            </a:rPr>
            <a:t>進めていく</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54610</xdr:rowOff>
    </xdr:from>
    <xdr:to>
      <xdr:col>82</xdr:col>
      <xdr:colOff>107950</xdr:colOff>
      <xdr:row>40</xdr:row>
      <xdr:rowOff>165100</xdr:rowOff>
    </xdr:to>
    <xdr:cxnSp macro="">
      <xdr:nvCxnSpPr>
        <xdr:cNvPr id="309" name="直線コネクタ 308"/>
        <xdr:cNvCxnSpPr/>
      </xdr:nvCxnSpPr>
      <xdr:spPr>
        <a:xfrm flipV="1">
          <a:off x="16510000" y="571246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137177</xdr:rowOff>
    </xdr:from>
    <xdr:ext cx="762000" cy="259045"/>
    <xdr:sp macro="" textlink="">
      <xdr:nvSpPr>
        <xdr:cNvPr id="310" name="補助費等最小値テキスト"/>
        <xdr:cNvSpPr txBox="1"/>
      </xdr:nvSpPr>
      <xdr:spPr>
        <a:xfrm>
          <a:off x="16598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165100</xdr:rowOff>
    </xdr:from>
    <xdr:to>
      <xdr:col>82</xdr:col>
      <xdr:colOff>196850</xdr:colOff>
      <xdr:row>40</xdr:row>
      <xdr:rowOff>165100</xdr:rowOff>
    </xdr:to>
    <xdr:cxnSp macro="">
      <xdr:nvCxnSpPr>
        <xdr:cNvPr id="311" name="直線コネクタ 310"/>
        <xdr:cNvCxnSpPr/>
      </xdr:nvCxnSpPr>
      <xdr:spPr>
        <a:xfrm>
          <a:off x="16421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140987</xdr:rowOff>
    </xdr:from>
    <xdr:ext cx="762000" cy="259045"/>
    <xdr:sp macro="" textlink="">
      <xdr:nvSpPr>
        <xdr:cNvPr id="312" name="補助費等最大値テキスト"/>
        <xdr:cNvSpPr txBox="1"/>
      </xdr:nvSpPr>
      <xdr:spPr>
        <a:xfrm>
          <a:off x="16598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54610</xdr:rowOff>
    </xdr:from>
    <xdr:to>
      <xdr:col>82</xdr:col>
      <xdr:colOff>196850</xdr:colOff>
      <xdr:row>33</xdr:row>
      <xdr:rowOff>54610</xdr:rowOff>
    </xdr:to>
    <xdr:cxnSp macro="">
      <xdr:nvCxnSpPr>
        <xdr:cNvPr id="313" name="直線コネクタ 312"/>
        <xdr:cNvCxnSpPr/>
      </xdr:nvCxnSpPr>
      <xdr:spPr>
        <a:xfrm>
          <a:off x="16421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46990</xdr:rowOff>
    </xdr:from>
    <xdr:to>
      <xdr:col>82</xdr:col>
      <xdr:colOff>107950</xdr:colOff>
      <xdr:row>37</xdr:row>
      <xdr:rowOff>54610</xdr:rowOff>
    </xdr:to>
    <xdr:cxnSp macro="">
      <xdr:nvCxnSpPr>
        <xdr:cNvPr id="314" name="直線コネクタ 313"/>
        <xdr:cNvCxnSpPr/>
      </xdr:nvCxnSpPr>
      <xdr:spPr>
        <a:xfrm flipV="1">
          <a:off x="15671800" y="63906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115587</xdr:rowOff>
    </xdr:from>
    <xdr:ext cx="762000" cy="259045"/>
    <xdr:sp macro="" textlink="">
      <xdr:nvSpPr>
        <xdr:cNvPr id="315" name="補助費等平均値テキスト"/>
        <xdr:cNvSpPr txBox="1"/>
      </xdr:nvSpPr>
      <xdr:spPr>
        <a:xfrm>
          <a:off x="16598900" y="6116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99060</xdr:rowOff>
    </xdr:from>
    <xdr:to>
      <xdr:col>82</xdr:col>
      <xdr:colOff>158750</xdr:colOff>
      <xdr:row>37</xdr:row>
      <xdr:rowOff>29210</xdr:rowOff>
    </xdr:to>
    <xdr:sp macro="" textlink="">
      <xdr:nvSpPr>
        <xdr:cNvPr id="316" name="フローチャート: 判断 315"/>
        <xdr:cNvSpPr/>
      </xdr:nvSpPr>
      <xdr:spPr>
        <a:xfrm>
          <a:off x="16459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8890</xdr:rowOff>
    </xdr:from>
    <xdr:to>
      <xdr:col>78</xdr:col>
      <xdr:colOff>69850</xdr:colOff>
      <xdr:row>37</xdr:row>
      <xdr:rowOff>54610</xdr:rowOff>
    </xdr:to>
    <xdr:cxnSp macro="">
      <xdr:nvCxnSpPr>
        <xdr:cNvPr id="317" name="直線コネクタ 316"/>
        <xdr:cNvCxnSpPr/>
      </xdr:nvCxnSpPr>
      <xdr:spPr>
        <a:xfrm>
          <a:off x="14782800" y="63525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106680</xdr:rowOff>
    </xdr:from>
    <xdr:to>
      <xdr:col>78</xdr:col>
      <xdr:colOff>120650</xdr:colOff>
      <xdr:row>37</xdr:row>
      <xdr:rowOff>36830</xdr:rowOff>
    </xdr:to>
    <xdr:sp macro="" textlink="">
      <xdr:nvSpPr>
        <xdr:cNvPr id="318" name="フローチャート: 判断 317"/>
        <xdr:cNvSpPr/>
      </xdr:nvSpPr>
      <xdr:spPr>
        <a:xfrm>
          <a:off x="15621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47007</xdr:rowOff>
    </xdr:from>
    <xdr:ext cx="736600" cy="259045"/>
    <xdr:sp macro="" textlink="">
      <xdr:nvSpPr>
        <xdr:cNvPr id="319" name="テキスト ボックス 318"/>
        <xdr:cNvSpPr txBox="1"/>
      </xdr:nvSpPr>
      <xdr:spPr>
        <a:xfrm>
          <a:off x="15290800" y="6047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8890</xdr:rowOff>
    </xdr:from>
    <xdr:to>
      <xdr:col>73</xdr:col>
      <xdr:colOff>180975</xdr:colOff>
      <xdr:row>37</xdr:row>
      <xdr:rowOff>92710</xdr:rowOff>
    </xdr:to>
    <xdr:cxnSp macro="">
      <xdr:nvCxnSpPr>
        <xdr:cNvPr id="320" name="直線コネクタ 319"/>
        <xdr:cNvCxnSpPr/>
      </xdr:nvCxnSpPr>
      <xdr:spPr>
        <a:xfrm flipV="1">
          <a:off x="13893800" y="63525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68580</xdr:rowOff>
    </xdr:from>
    <xdr:to>
      <xdr:col>74</xdr:col>
      <xdr:colOff>31750</xdr:colOff>
      <xdr:row>36</xdr:row>
      <xdr:rowOff>170180</xdr:rowOff>
    </xdr:to>
    <xdr:sp macro="" textlink="">
      <xdr:nvSpPr>
        <xdr:cNvPr id="321" name="フローチャート: 判断 320"/>
        <xdr:cNvSpPr/>
      </xdr:nvSpPr>
      <xdr:spPr>
        <a:xfrm>
          <a:off x="14732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8907</xdr:rowOff>
    </xdr:from>
    <xdr:ext cx="762000" cy="259045"/>
    <xdr:sp macro="" textlink="">
      <xdr:nvSpPr>
        <xdr:cNvPr id="322" name="テキスト ボックス 321"/>
        <xdr:cNvSpPr txBox="1"/>
      </xdr:nvSpPr>
      <xdr:spPr>
        <a:xfrm>
          <a:off x="14401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16510</xdr:rowOff>
    </xdr:from>
    <xdr:to>
      <xdr:col>69</xdr:col>
      <xdr:colOff>92075</xdr:colOff>
      <xdr:row>37</xdr:row>
      <xdr:rowOff>92710</xdr:rowOff>
    </xdr:to>
    <xdr:cxnSp macro="">
      <xdr:nvCxnSpPr>
        <xdr:cNvPr id="323" name="直線コネクタ 322"/>
        <xdr:cNvCxnSpPr/>
      </xdr:nvCxnSpPr>
      <xdr:spPr>
        <a:xfrm>
          <a:off x="13004800" y="6017260"/>
          <a:ext cx="889000" cy="41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114300</xdr:rowOff>
    </xdr:from>
    <xdr:to>
      <xdr:col>69</xdr:col>
      <xdr:colOff>142875</xdr:colOff>
      <xdr:row>37</xdr:row>
      <xdr:rowOff>44450</xdr:rowOff>
    </xdr:to>
    <xdr:sp macro="" textlink="">
      <xdr:nvSpPr>
        <xdr:cNvPr id="324" name="フローチャート: 判断 323"/>
        <xdr:cNvSpPr/>
      </xdr:nvSpPr>
      <xdr:spPr>
        <a:xfrm>
          <a:off x="13843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54627</xdr:rowOff>
    </xdr:from>
    <xdr:ext cx="762000" cy="259045"/>
    <xdr:sp macro="" textlink="">
      <xdr:nvSpPr>
        <xdr:cNvPr id="325" name="テキスト ボックス 324"/>
        <xdr:cNvSpPr txBox="1"/>
      </xdr:nvSpPr>
      <xdr:spPr>
        <a:xfrm>
          <a:off x="13512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15240</xdr:rowOff>
    </xdr:from>
    <xdr:to>
      <xdr:col>65</xdr:col>
      <xdr:colOff>53975</xdr:colOff>
      <xdr:row>36</xdr:row>
      <xdr:rowOff>116840</xdr:rowOff>
    </xdr:to>
    <xdr:sp macro="" textlink="">
      <xdr:nvSpPr>
        <xdr:cNvPr id="326" name="フローチャート: 判断 325"/>
        <xdr:cNvSpPr/>
      </xdr:nvSpPr>
      <xdr:spPr>
        <a:xfrm>
          <a:off x="12954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101617</xdr:rowOff>
    </xdr:from>
    <xdr:ext cx="762000" cy="259045"/>
    <xdr:sp macro="" textlink="">
      <xdr:nvSpPr>
        <xdr:cNvPr id="327" name="テキスト ボックス 326"/>
        <xdr:cNvSpPr txBox="1"/>
      </xdr:nvSpPr>
      <xdr:spPr>
        <a:xfrm>
          <a:off x="12623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167640</xdr:rowOff>
    </xdr:from>
    <xdr:to>
      <xdr:col>82</xdr:col>
      <xdr:colOff>158750</xdr:colOff>
      <xdr:row>37</xdr:row>
      <xdr:rowOff>97790</xdr:rowOff>
    </xdr:to>
    <xdr:sp macro="" textlink="">
      <xdr:nvSpPr>
        <xdr:cNvPr id="333" name="楕円 332"/>
        <xdr:cNvSpPr/>
      </xdr:nvSpPr>
      <xdr:spPr>
        <a:xfrm>
          <a:off x="164592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139717</xdr:rowOff>
    </xdr:from>
    <xdr:ext cx="762000" cy="259045"/>
    <xdr:sp macro="" textlink="">
      <xdr:nvSpPr>
        <xdr:cNvPr id="334" name="補助費等該当値テキスト"/>
        <xdr:cNvSpPr txBox="1"/>
      </xdr:nvSpPr>
      <xdr:spPr>
        <a:xfrm>
          <a:off x="165989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3810</xdr:rowOff>
    </xdr:from>
    <xdr:to>
      <xdr:col>78</xdr:col>
      <xdr:colOff>120650</xdr:colOff>
      <xdr:row>37</xdr:row>
      <xdr:rowOff>105410</xdr:rowOff>
    </xdr:to>
    <xdr:sp macro="" textlink="">
      <xdr:nvSpPr>
        <xdr:cNvPr id="335" name="楕円 334"/>
        <xdr:cNvSpPr/>
      </xdr:nvSpPr>
      <xdr:spPr>
        <a:xfrm>
          <a:off x="15621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90187</xdr:rowOff>
    </xdr:from>
    <xdr:ext cx="736600" cy="259045"/>
    <xdr:sp macro="" textlink="">
      <xdr:nvSpPr>
        <xdr:cNvPr id="336" name="テキスト ボックス 335"/>
        <xdr:cNvSpPr txBox="1"/>
      </xdr:nvSpPr>
      <xdr:spPr>
        <a:xfrm>
          <a:off x="15290800" y="643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129540</xdr:rowOff>
    </xdr:from>
    <xdr:to>
      <xdr:col>74</xdr:col>
      <xdr:colOff>31750</xdr:colOff>
      <xdr:row>37</xdr:row>
      <xdr:rowOff>59690</xdr:rowOff>
    </xdr:to>
    <xdr:sp macro="" textlink="">
      <xdr:nvSpPr>
        <xdr:cNvPr id="337" name="楕円 336"/>
        <xdr:cNvSpPr/>
      </xdr:nvSpPr>
      <xdr:spPr>
        <a:xfrm>
          <a:off x="14732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44467</xdr:rowOff>
    </xdr:from>
    <xdr:ext cx="762000" cy="259045"/>
    <xdr:sp macro="" textlink="">
      <xdr:nvSpPr>
        <xdr:cNvPr id="338" name="テキスト ボックス 337"/>
        <xdr:cNvSpPr txBox="1"/>
      </xdr:nvSpPr>
      <xdr:spPr>
        <a:xfrm>
          <a:off x="14401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41910</xdr:rowOff>
    </xdr:from>
    <xdr:to>
      <xdr:col>69</xdr:col>
      <xdr:colOff>142875</xdr:colOff>
      <xdr:row>37</xdr:row>
      <xdr:rowOff>143510</xdr:rowOff>
    </xdr:to>
    <xdr:sp macro="" textlink="">
      <xdr:nvSpPr>
        <xdr:cNvPr id="339" name="楕円 338"/>
        <xdr:cNvSpPr/>
      </xdr:nvSpPr>
      <xdr:spPr>
        <a:xfrm>
          <a:off x="13843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128287</xdr:rowOff>
    </xdr:from>
    <xdr:ext cx="762000" cy="259045"/>
    <xdr:sp macro="" textlink="">
      <xdr:nvSpPr>
        <xdr:cNvPr id="340" name="テキスト ボックス 339"/>
        <xdr:cNvSpPr txBox="1"/>
      </xdr:nvSpPr>
      <xdr:spPr>
        <a:xfrm>
          <a:off x="13512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137160</xdr:rowOff>
    </xdr:from>
    <xdr:to>
      <xdr:col>65</xdr:col>
      <xdr:colOff>53975</xdr:colOff>
      <xdr:row>35</xdr:row>
      <xdr:rowOff>67310</xdr:rowOff>
    </xdr:to>
    <xdr:sp macro="" textlink="">
      <xdr:nvSpPr>
        <xdr:cNvPr id="341" name="楕円 340"/>
        <xdr:cNvSpPr/>
      </xdr:nvSpPr>
      <xdr:spPr>
        <a:xfrm>
          <a:off x="12954000" y="596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77487</xdr:rowOff>
    </xdr:from>
    <xdr:ext cx="762000" cy="259045"/>
    <xdr:sp macro="" textlink="">
      <xdr:nvSpPr>
        <xdr:cNvPr id="342" name="テキスト ボックス 341"/>
        <xdr:cNvSpPr txBox="1"/>
      </xdr:nvSpPr>
      <xdr:spPr>
        <a:xfrm>
          <a:off x="12623800" y="573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学校統廃合終了後より継続している</a:t>
          </a:r>
          <a:r>
            <a:rPr kumimoji="1" lang="ja-JP" altLang="ja-JP" sz="1100">
              <a:solidFill>
                <a:schemeClr val="dk1"/>
              </a:solidFill>
              <a:effectLst/>
              <a:latin typeface="+mn-lt"/>
              <a:ea typeface="+mn-ea"/>
              <a:cs typeface="+mn-cs"/>
            </a:rPr>
            <a:t>起債抑制策により</a:t>
          </a:r>
          <a:r>
            <a:rPr kumimoji="1" lang="ja-JP" altLang="en-US" sz="1100">
              <a:solidFill>
                <a:schemeClr val="dk1"/>
              </a:solidFill>
              <a:effectLst/>
              <a:latin typeface="+mn-lt"/>
              <a:ea typeface="+mn-ea"/>
              <a:cs typeface="+mn-cs"/>
            </a:rPr>
            <a:t>、公債費は前年度比で</a:t>
          </a:r>
          <a:r>
            <a:rPr kumimoji="1" lang="en-US" altLang="ja-JP" sz="1100">
              <a:solidFill>
                <a:schemeClr val="dk1"/>
              </a:solidFill>
              <a:effectLst/>
              <a:latin typeface="+mn-lt"/>
              <a:ea typeface="+mn-ea"/>
              <a:cs typeface="+mn-cs"/>
            </a:rPr>
            <a:t>0.8</a:t>
          </a:r>
          <a:r>
            <a:rPr kumimoji="1" lang="ja-JP" altLang="en-US" sz="1100">
              <a:solidFill>
                <a:schemeClr val="dk1"/>
              </a:solidFill>
              <a:effectLst/>
              <a:latin typeface="+mn-lt"/>
              <a:ea typeface="+mn-ea"/>
              <a:cs typeface="+mn-cs"/>
            </a:rPr>
            <a:t>％減少し、</a:t>
          </a:r>
          <a:r>
            <a:rPr kumimoji="1" lang="ja-JP" altLang="ja-JP" sz="1100">
              <a:solidFill>
                <a:schemeClr val="dk1"/>
              </a:solidFill>
              <a:effectLst/>
              <a:latin typeface="+mn-lt"/>
              <a:ea typeface="+mn-ea"/>
              <a:cs typeface="+mn-cs"/>
            </a:rPr>
            <a:t>類似団体平均と比べ</a:t>
          </a:r>
          <a:r>
            <a:rPr kumimoji="1" lang="ja-JP" altLang="en-US" sz="1100">
              <a:solidFill>
                <a:schemeClr val="dk1"/>
              </a:solidFill>
              <a:effectLst/>
              <a:latin typeface="+mn-lt"/>
              <a:ea typeface="+mn-ea"/>
              <a:cs typeface="+mn-cs"/>
            </a:rPr>
            <a:t>ると</a:t>
          </a:r>
          <a:r>
            <a:rPr kumimoji="1" lang="en-US" altLang="ja-JP" sz="1100">
              <a:solidFill>
                <a:schemeClr val="dk1"/>
              </a:solidFill>
              <a:effectLst/>
              <a:latin typeface="+mn-lt"/>
              <a:ea typeface="+mn-ea"/>
              <a:cs typeface="+mn-cs"/>
            </a:rPr>
            <a:t>2.0</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下回っている</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庁舎建設や東関道水戸線整備に伴う地域振興施設の設置</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により公債費が増加することが見込まれ</a:t>
          </a:r>
          <a:r>
            <a:rPr kumimoji="1" lang="ja-JP" altLang="en-US" sz="1100">
              <a:solidFill>
                <a:schemeClr val="dk1"/>
              </a:solidFill>
              <a:effectLst/>
              <a:latin typeface="+mn-lt"/>
              <a:ea typeface="+mn-ea"/>
              <a:cs typeface="+mn-cs"/>
            </a:rPr>
            <a:t>ることから、</a:t>
          </a:r>
          <a:r>
            <a:rPr kumimoji="1" lang="ja-JP" altLang="ja-JP" sz="1100">
              <a:solidFill>
                <a:schemeClr val="dk1"/>
              </a:solidFill>
              <a:effectLst/>
              <a:latin typeface="+mn-lt"/>
              <a:ea typeface="+mn-ea"/>
              <a:cs typeface="+mn-cs"/>
            </a:rPr>
            <a:t>基金の活用や事業の抑制によって、可能な限り公債費の抑制に努める。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7" name="直線コネクタ 356"/>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8" name="テキスト ボックス 357"/>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9" name="直線コネクタ 358"/>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0" name="テキスト ボックス 359"/>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1" name="直線コネクタ 360"/>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2" name="テキスト ボックス 361"/>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3" name="直線コネクタ 362"/>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4" name="テキスト ボックス 363"/>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24130</xdr:rowOff>
    </xdr:from>
    <xdr:to>
      <xdr:col>24</xdr:col>
      <xdr:colOff>25400</xdr:colOff>
      <xdr:row>81</xdr:row>
      <xdr:rowOff>170435</xdr:rowOff>
    </xdr:to>
    <xdr:cxnSp macro="">
      <xdr:nvCxnSpPr>
        <xdr:cNvPr id="368" name="直線コネクタ 367"/>
        <xdr:cNvCxnSpPr/>
      </xdr:nvCxnSpPr>
      <xdr:spPr>
        <a:xfrm flipV="1">
          <a:off x="4826000" y="12539980"/>
          <a:ext cx="0" cy="1517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142512</xdr:rowOff>
    </xdr:from>
    <xdr:ext cx="762000" cy="259045"/>
    <xdr:sp macro="" textlink="">
      <xdr:nvSpPr>
        <xdr:cNvPr id="369" name="公債費最小値テキスト"/>
        <xdr:cNvSpPr txBox="1"/>
      </xdr:nvSpPr>
      <xdr:spPr>
        <a:xfrm>
          <a:off x="4914900" y="1402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170435</xdr:rowOff>
    </xdr:from>
    <xdr:to>
      <xdr:col>24</xdr:col>
      <xdr:colOff>114300</xdr:colOff>
      <xdr:row>81</xdr:row>
      <xdr:rowOff>170435</xdr:rowOff>
    </xdr:to>
    <xdr:cxnSp macro="">
      <xdr:nvCxnSpPr>
        <xdr:cNvPr id="370" name="直線コネクタ 369"/>
        <xdr:cNvCxnSpPr/>
      </xdr:nvCxnSpPr>
      <xdr:spPr>
        <a:xfrm>
          <a:off x="4737100" y="14057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110507</xdr:rowOff>
    </xdr:from>
    <xdr:ext cx="762000" cy="259045"/>
    <xdr:sp macro="" textlink="">
      <xdr:nvSpPr>
        <xdr:cNvPr id="371" name="公債費最大値テキスト"/>
        <xdr:cNvSpPr txBox="1"/>
      </xdr:nvSpPr>
      <xdr:spPr>
        <a:xfrm>
          <a:off x="4914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24130</xdr:rowOff>
    </xdr:from>
    <xdr:to>
      <xdr:col>24</xdr:col>
      <xdr:colOff>114300</xdr:colOff>
      <xdr:row>73</xdr:row>
      <xdr:rowOff>24130</xdr:rowOff>
    </xdr:to>
    <xdr:cxnSp macro="">
      <xdr:nvCxnSpPr>
        <xdr:cNvPr id="372" name="直線コネクタ 371"/>
        <xdr:cNvCxnSpPr/>
      </xdr:nvCxnSpPr>
      <xdr:spPr>
        <a:xfrm>
          <a:off x="4737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168148</xdr:rowOff>
    </xdr:from>
    <xdr:to>
      <xdr:col>24</xdr:col>
      <xdr:colOff>25400</xdr:colOff>
      <xdr:row>77</xdr:row>
      <xdr:rowOff>69850</xdr:rowOff>
    </xdr:to>
    <xdr:cxnSp macro="">
      <xdr:nvCxnSpPr>
        <xdr:cNvPr id="373" name="直線コネクタ 372"/>
        <xdr:cNvCxnSpPr/>
      </xdr:nvCxnSpPr>
      <xdr:spPr>
        <a:xfrm flipV="1">
          <a:off x="3987800" y="13198348"/>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100855</xdr:rowOff>
    </xdr:from>
    <xdr:ext cx="762000" cy="259045"/>
    <xdr:sp macro="" textlink="">
      <xdr:nvSpPr>
        <xdr:cNvPr id="374" name="公債費平均値テキスト"/>
        <xdr:cNvSpPr txBox="1"/>
      </xdr:nvSpPr>
      <xdr:spPr>
        <a:xfrm>
          <a:off x="4914900" y="13302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128778</xdr:rowOff>
    </xdr:from>
    <xdr:to>
      <xdr:col>24</xdr:col>
      <xdr:colOff>76200</xdr:colOff>
      <xdr:row>78</xdr:row>
      <xdr:rowOff>58928</xdr:rowOff>
    </xdr:to>
    <xdr:sp macro="" textlink="">
      <xdr:nvSpPr>
        <xdr:cNvPr id="375" name="フローチャート: 判断 374"/>
        <xdr:cNvSpPr/>
      </xdr:nvSpPr>
      <xdr:spPr>
        <a:xfrm>
          <a:off x="47752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5842</xdr:rowOff>
    </xdr:from>
    <xdr:to>
      <xdr:col>19</xdr:col>
      <xdr:colOff>187325</xdr:colOff>
      <xdr:row>77</xdr:row>
      <xdr:rowOff>69850</xdr:rowOff>
    </xdr:to>
    <xdr:cxnSp macro="">
      <xdr:nvCxnSpPr>
        <xdr:cNvPr id="376" name="直線コネクタ 375"/>
        <xdr:cNvCxnSpPr/>
      </xdr:nvCxnSpPr>
      <xdr:spPr>
        <a:xfrm>
          <a:off x="3098800" y="1320749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128778</xdr:rowOff>
    </xdr:from>
    <xdr:to>
      <xdr:col>20</xdr:col>
      <xdr:colOff>38100</xdr:colOff>
      <xdr:row>78</xdr:row>
      <xdr:rowOff>58928</xdr:rowOff>
    </xdr:to>
    <xdr:sp macro="" textlink="">
      <xdr:nvSpPr>
        <xdr:cNvPr id="377" name="フローチャート: 判断 376"/>
        <xdr:cNvSpPr/>
      </xdr:nvSpPr>
      <xdr:spPr>
        <a:xfrm>
          <a:off x="3937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43705</xdr:rowOff>
    </xdr:from>
    <xdr:ext cx="736600" cy="259045"/>
    <xdr:sp macro="" textlink="">
      <xdr:nvSpPr>
        <xdr:cNvPr id="378" name="テキスト ボックス 377"/>
        <xdr:cNvSpPr txBox="1"/>
      </xdr:nvSpPr>
      <xdr:spPr>
        <a:xfrm>
          <a:off x="3606800" y="13416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5842</xdr:rowOff>
    </xdr:from>
    <xdr:to>
      <xdr:col>15</xdr:col>
      <xdr:colOff>98425</xdr:colOff>
      <xdr:row>77</xdr:row>
      <xdr:rowOff>69850</xdr:rowOff>
    </xdr:to>
    <xdr:cxnSp macro="">
      <xdr:nvCxnSpPr>
        <xdr:cNvPr id="379" name="直線コネクタ 378"/>
        <xdr:cNvCxnSpPr/>
      </xdr:nvCxnSpPr>
      <xdr:spPr>
        <a:xfrm flipV="1">
          <a:off x="2209800" y="1320749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64770</xdr:rowOff>
    </xdr:from>
    <xdr:to>
      <xdr:col>15</xdr:col>
      <xdr:colOff>149225</xdr:colOff>
      <xdr:row>77</xdr:row>
      <xdr:rowOff>166370</xdr:rowOff>
    </xdr:to>
    <xdr:sp macro="" textlink="">
      <xdr:nvSpPr>
        <xdr:cNvPr id="380" name="フローチャート: 判断 379"/>
        <xdr:cNvSpPr/>
      </xdr:nvSpPr>
      <xdr:spPr>
        <a:xfrm>
          <a:off x="3048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151147</xdr:rowOff>
    </xdr:from>
    <xdr:ext cx="762000" cy="259045"/>
    <xdr:sp macro="" textlink="">
      <xdr:nvSpPr>
        <xdr:cNvPr id="381" name="テキスト ボックス 380"/>
        <xdr:cNvSpPr txBox="1"/>
      </xdr:nvSpPr>
      <xdr:spPr>
        <a:xfrm>
          <a:off x="2717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14987</xdr:rowOff>
    </xdr:from>
    <xdr:to>
      <xdr:col>11</xdr:col>
      <xdr:colOff>9525</xdr:colOff>
      <xdr:row>77</xdr:row>
      <xdr:rowOff>69850</xdr:rowOff>
    </xdr:to>
    <xdr:cxnSp macro="">
      <xdr:nvCxnSpPr>
        <xdr:cNvPr id="382" name="直線コネクタ 381"/>
        <xdr:cNvCxnSpPr/>
      </xdr:nvCxnSpPr>
      <xdr:spPr>
        <a:xfrm>
          <a:off x="1320800" y="13216637"/>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119635</xdr:rowOff>
    </xdr:from>
    <xdr:to>
      <xdr:col>11</xdr:col>
      <xdr:colOff>60325</xdr:colOff>
      <xdr:row>78</xdr:row>
      <xdr:rowOff>49785</xdr:rowOff>
    </xdr:to>
    <xdr:sp macro="" textlink="">
      <xdr:nvSpPr>
        <xdr:cNvPr id="383" name="フローチャート: 判断 382"/>
        <xdr:cNvSpPr/>
      </xdr:nvSpPr>
      <xdr:spPr>
        <a:xfrm>
          <a:off x="2159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34562</xdr:rowOff>
    </xdr:from>
    <xdr:ext cx="762000" cy="259045"/>
    <xdr:sp macro="" textlink="">
      <xdr:nvSpPr>
        <xdr:cNvPr id="384" name="テキスト ボックス 383"/>
        <xdr:cNvSpPr txBox="1"/>
      </xdr:nvSpPr>
      <xdr:spPr>
        <a:xfrm>
          <a:off x="1828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137922</xdr:rowOff>
    </xdr:from>
    <xdr:to>
      <xdr:col>6</xdr:col>
      <xdr:colOff>171450</xdr:colOff>
      <xdr:row>78</xdr:row>
      <xdr:rowOff>68072</xdr:rowOff>
    </xdr:to>
    <xdr:sp macro="" textlink="">
      <xdr:nvSpPr>
        <xdr:cNvPr id="385" name="フローチャート: 判断 384"/>
        <xdr:cNvSpPr/>
      </xdr:nvSpPr>
      <xdr:spPr>
        <a:xfrm>
          <a:off x="1270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52849</xdr:rowOff>
    </xdr:from>
    <xdr:ext cx="762000" cy="259045"/>
    <xdr:sp macro="" textlink="">
      <xdr:nvSpPr>
        <xdr:cNvPr id="386" name="テキスト ボックス 385"/>
        <xdr:cNvSpPr txBox="1"/>
      </xdr:nvSpPr>
      <xdr:spPr>
        <a:xfrm>
          <a:off x="939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117348</xdr:rowOff>
    </xdr:from>
    <xdr:to>
      <xdr:col>24</xdr:col>
      <xdr:colOff>76200</xdr:colOff>
      <xdr:row>77</xdr:row>
      <xdr:rowOff>47498</xdr:rowOff>
    </xdr:to>
    <xdr:sp macro="" textlink="">
      <xdr:nvSpPr>
        <xdr:cNvPr id="392" name="楕円 391"/>
        <xdr:cNvSpPr/>
      </xdr:nvSpPr>
      <xdr:spPr>
        <a:xfrm>
          <a:off x="47752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133875</xdr:rowOff>
    </xdr:from>
    <xdr:ext cx="762000" cy="259045"/>
    <xdr:sp macro="" textlink="">
      <xdr:nvSpPr>
        <xdr:cNvPr id="393" name="公債費該当値テキスト"/>
        <xdr:cNvSpPr txBox="1"/>
      </xdr:nvSpPr>
      <xdr:spPr>
        <a:xfrm>
          <a:off x="4914900" y="12992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19050</xdr:rowOff>
    </xdr:from>
    <xdr:to>
      <xdr:col>20</xdr:col>
      <xdr:colOff>38100</xdr:colOff>
      <xdr:row>77</xdr:row>
      <xdr:rowOff>120650</xdr:rowOff>
    </xdr:to>
    <xdr:sp macro="" textlink="">
      <xdr:nvSpPr>
        <xdr:cNvPr id="394" name="楕円 393"/>
        <xdr:cNvSpPr/>
      </xdr:nvSpPr>
      <xdr:spPr>
        <a:xfrm>
          <a:off x="3937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130827</xdr:rowOff>
    </xdr:from>
    <xdr:ext cx="736600" cy="259045"/>
    <xdr:sp macro="" textlink="">
      <xdr:nvSpPr>
        <xdr:cNvPr id="395" name="テキスト ボックス 394"/>
        <xdr:cNvSpPr txBox="1"/>
      </xdr:nvSpPr>
      <xdr:spPr>
        <a:xfrm>
          <a:off x="3606800" y="1298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126492</xdr:rowOff>
    </xdr:from>
    <xdr:to>
      <xdr:col>15</xdr:col>
      <xdr:colOff>149225</xdr:colOff>
      <xdr:row>77</xdr:row>
      <xdr:rowOff>56642</xdr:rowOff>
    </xdr:to>
    <xdr:sp macro="" textlink="">
      <xdr:nvSpPr>
        <xdr:cNvPr id="396" name="楕円 395"/>
        <xdr:cNvSpPr/>
      </xdr:nvSpPr>
      <xdr:spPr>
        <a:xfrm>
          <a:off x="3048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66819</xdr:rowOff>
    </xdr:from>
    <xdr:ext cx="762000" cy="259045"/>
    <xdr:sp macro="" textlink="">
      <xdr:nvSpPr>
        <xdr:cNvPr id="397" name="テキスト ボックス 396"/>
        <xdr:cNvSpPr txBox="1"/>
      </xdr:nvSpPr>
      <xdr:spPr>
        <a:xfrm>
          <a:off x="2717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19050</xdr:rowOff>
    </xdr:from>
    <xdr:to>
      <xdr:col>11</xdr:col>
      <xdr:colOff>60325</xdr:colOff>
      <xdr:row>77</xdr:row>
      <xdr:rowOff>120650</xdr:rowOff>
    </xdr:to>
    <xdr:sp macro="" textlink="">
      <xdr:nvSpPr>
        <xdr:cNvPr id="398" name="楕円 397"/>
        <xdr:cNvSpPr/>
      </xdr:nvSpPr>
      <xdr:spPr>
        <a:xfrm>
          <a:off x="2159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130827</xdr:rowOff>
    </xdr:from>
    <xdr:ext cx="762000" cy="259045"/>
    <xdr:sp macro="" textlink="">
      <xdr:nvSpPr>
        <xdr:cNvPr id="399" name="テキスト ボックス 398"/>
        <xdr:cNvSpPr txBox="1"/>
      </xdr:nvSpPr>
      <xdr:spPr>
        <a:xfrm>
          <a:off x="1828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135637</xdr:rowOff>
    </xdr:from>
    <xdr:to>
      <xdr:col>6</xdr:col>
      <xdr:colOff>171450</xdr:colOff>
      <xdr:row>77</xdr:row>
      <xdr:rowOff>65787</xdr:rowOff>
    </xdr:to>
    <xdr:sp macro="" textlink="">
      <xdr:nvSpPr>
        <xdr:cNvPr id="400" name="楕円 399"/>
        <xdr:cNvSpPr/>
      </xdr:nvSpPr>
      <xdr:spPr>
        <a:xfrm>
          <a:off x="1270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75963</xdr:rowOff>
    </xdr:from>
    <xdr:ext cx="762000" cy="259045"/>
    <xdr:sp macro="" textlink="">
      <xdr:nvSpPr>
        <xdr:cNvPr id="401" name="テキスト ボックス 400"/>
        <xdr:cNvSpPr txBox="1"/>
      </xdr:nvSpPr>
      <xdr:spPr>
        <a:xfrm>
          <a:off x="939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前年度</a:t>
          </a:r>
          <a:r>
            <a:rPr kumimoji="1" lang="ja-JP" altLang="ja-JP" sz="1100">
              <a:solidFill>
                <a:schemeClr val="dk1"/>
              </a:solidFill>
              <a:effectLst/>
              <a:latin typeface="+mn-lt"/>
              <a:ea typeface="+mn-ea"/>
              <a:cs typeface="+mn-cs"/>
            </a:rPr>
            <a:t>より</a:t>
          </a:r>
          <a:r>
            <a:rPr kumimoji="1" lang="en-US" altLang="ja-JP" sz="1100">
              <a:solidFill>
                <a:schemeClr val="dk1"/>
              </a:solidFill>
              <a:effectLst/>
              <a:latin typeface="+mn-lt"/>
              <a:ea typeface="+mn-ea"/>
              <a:cs typeface="+mn-cs"/>
            </a:rPr>
            <a:t>0.1</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し、類似団体平均</a:t>
          </a:r>
          <a:r>
            <a:rPr kumimoji="1" lang="ja-JP" altLang="en-US" sz="1100">
              <a:solidFill>
                <a:schemeClr val="dk1"/>
              </a:solidFill>
              <a:effectLst/>
              <a:latin typeface="+mn-lt"/>
              <a:ea typeface="+mn-ea"/>
              <a:cs typeface="+mn-cs"/>
            </a:rPr>
            <a:t>を</a:t>
          </a:r>
          <a:r>
            <a:rPr kumimoji="1" lang="en-US" altLang="ja-JP" sz="1100">
              <a:solidFill>
                <a:schemeClr val="dk1"/>
              </a:solidFill>
              <a:effectLst/>
              <a:latin typeface="+mn-lt"/>
              <a:ea typeface="+mn-ea"/>
              <a:cs typeface="+mn-cs"/>
            </a:rPr>
            <a:t>1.3</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下回る結果となった。今後も職員定員適正化計画及び庁舎建設による職員数の削減、行政改革の推進、財政援助団体への補助金の見直し等を行うことで、経費節減を行い、類似団体平均を上回らないよう努めていく。</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6" name="直線コネクタ 41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7" name="テキスト ボックス 41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8" name="直線コネクタ 41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9" name="テキスト ボックス 41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0" name="直線コネクタ 41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1" name="テキスト ボックス 42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2" name="直線コネクタ 42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3" name="テキスト ボックス 42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28702</xdr:rowOff>
    </xdr:from>
    <xdr:to>
      <xdr:col>82</xdr:col>
      <xdr:colOff>107950</xdr:colOff>
      <xdr:row>82</xdr:row>
      <xdr:rowOff>3556</xdr:rowOff>
    </xdr:to>
    <xdr:cxnSp macro="">
      <xdr:nvCxnSpPr>
        <xdr:cNvPr id="427" name="直線コネクタ 426"/>
        <xdr:cNvCxnSpPr/>
      </xdr:nvCxnSpPr>
      <xdr:spPr>
        <a:xfrm flipV="1">
          <a:off x="16510000" y="12887452"/>
          <a:ext cx="0" cy="1175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147083</xdr:rowOff>
    </xdr:from>
    <xdr:ext cx="762000" cy="259045"/>
    <xdr:sp macro="" textlink="">
      <xdr:nvSpPr>
        <xdr:cNvPr id="428" name="公債費以外最小値テキスト"/>
        <xdr:cNvSpPr txBox="1"/>
      </xdr:nvSpPr>
      <xdr:spPr>
        <a:xfrm>
          <a:off x="16598900" y="14034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3556</xdr:rowOff>
    </xdr:from>
    <xdr:to>
      <xdr:col>82</xdr:col>
      <xdr:colOff>196850</xdr:colOff>
      <xdr:row>82</xdr:row>
      <xdr:rowOff>3556</xdr:rowOff>
    </xdr:to>
    <xdr:cxnSp macro="">
      <xdr:nvCxnSpPr>
        <xdr:cNvPr id="429" name="直線コネクタ 428"/>
        <xdr:cNvCxnSpPr/>
      </xdr:nvCxnSpPr>
      <xdr:spPr>
        <a:xfrm>
          <a:off x="16421100" y="14062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115079</xdr:rowOff>
    </xdr:from>
    <xdr:ext cx="762000" cy="259045"/>
    <xdr:sp macro="" textlink="">
      <xdr:nvSpPr>
        <xdr:cNvPr id="430" name="公債費以外最大値テキスト"/>
        <xdr:cNvSpPr txBox="1"/>
      </xdr:nvSpPr>
      <xdr:spPr>
        <a:xfrm>
          <a:off x="16598900" y="12630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28702</xdr:rowOff>
    </xdr:from>
    <xdr:to>
      <xdr:col>82</xdr:col>
      <xdr:colOff>196850</xdr:colOff>
      <xdr:row>75</xdr:row>
      <xdr:rowOff>28702</xdr:rowOff>
    </xdr:to>
    <xdr:cxnSp macro="">
      <xdr:nvCxnSpPr>
        <xdr:cNvPr id="431" name="直線コネクタ 430"/>
        <xdr:cNvCxnSpPr/>
      </xdr:nvCxnSpPr>
      <xdr:spPr>
        <a:xfrm>
          <a:off x="16421100" y="12887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81280</xdr:rowOff>
    </xdr:from>
    <xdr:to>
      <xdr:col>82</xdr:col>
      <xdr:colOff>107950</xdr:colOff>
      <xdr:row>76</xdr:row>
      <xdr:rowOff>85852</xdr:rowOff>
    </xdr:to>
    <xdr:cxnSp macro="">
      <xdr:nvCxnSpPr>
        <xdr:cNvPr id="432" name="直線コネクタ 431"/>
        <xdr:cNvCxnSpPr/>
      </xdr:nvCxnSpPr>
      <xdr:spPr>
        <a:xfrm flipV="1">
          <a:off x="15671800" y="1311148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61992</xdr:rowOff>
    </xdr:from>
    <xdr:ext cx="762000" cy="259045"/>
    <xdr:sp macro="" textlink="">
      <xdr:nvSpPr>
        <xdr:cNvPr id="433" name="公債費以外平均値テキスト"/>
        <xdr:cNvSpPr txBox="1"/>
      </xdr:nvSpPr>
      <xdr:spPr>
        <a:xfrm>
          <a:off x="16598900" y="130921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89915</xdr:rowOff>
    </xdr:from>
    <xdr:to>
      <xdr:col>82</xdr:col>
      <xdr:colOff>158750</xdr:colOff>
      <xdr:row>77</xdr:row>
      <xdr:rowOff>20065</xdr:rowOff>
    </xdr:to>
    <xdr:sp macro="" textlink="">
      <xdr:nvSpPr>
        <xdr:cNvPr id="434" name="フローチャート: 判断 433"/>
        <xdr:cNvSpPr/>
      </xdr:nvSpPr>
      <xdr:spPr>
        <a:xfrm>
          <a:off x="164592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88138</xdr:rowOff>
    </xdr:from>
    <xdr:to>
      <xdr:col>78</xdr:col>
      <xdr:colOff>69850</xdr:colOff>
      <xdr:row>76</xdr:row>
      <xdr:rowOff>85852</xdr:rowOff>
    </xdr:to>
    <xdr:cxnSp macro="">
      <xdr:nvCxnSpPr>
        <xdr:cNvPr id="435" name="直線コネクタ 434"/>
        <xdr:cNvCxnSpPr/>
      </xdr:nvCxnSpPr>
      <xdr:spPr>
        <a:xfrm>
          <a:off x="14782800" y="12946888"/>
          <a:ext cx="8890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62485</xdr:rowOff>
    </xdr:from>
    <xdr:to>
      <xdr:col>78</xdr:col>
      <xdr:colOff>120650</xdr:colOff>
      <xdr:row>76</xdr:row>
      <xdr:rowOff>164085</xdr:rowOff>
    </xdr:to>
    <xdr:sp macro="" textlink="">
      <xdr:nvSpPr>
        <xdr:cNvPr id="436" name="フローチャート: 判断 435"/>
        <xdr:cNvSpPr/>
      </xdr:nvSpPr>
      <xdr:spPr>
        <a:xfrm>
          <a:off x="15621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148862</xdr:rowOff>
    </xdr:from>
    <xdr:ext cx="736600" cy="259045"/>
    <xdr:sp macro="" textlink="">
      <xdr:nvSpPr>
        <xdr:cNvPr id="437" name="テキスト ボックス 436"/>
        <xdr:cNvSpPr txBox="1"/>
      </xdr:nvSpPr>
      <xdr:spPr>
        <a:xfrm>
          <a:off x="15290800" y="13179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88138</xdr:rowOff>
    </xdr:from>
    <xdr:to>
      <xdr:col>73</xdr:col>
      <xdr:colOff>180975</xdr:colOff>
      <xdr:row>76</xdr:row>
      <xdr:rowOff>108713</xdr:rowOff>
    </xdr:to>
    <xdr:cxnSp macro="">
      <xdr:nvCxnSpPr>
        <xdr:cNvPr id="438" name="直線コネクタ 437"/>
        <xdr:cNvCxnSpPr/>
      </xdr:nvCxnSpPr>
      <xdr:spPr>
        <a:xfrm flipV="1">
          <a:off x="13893800" y="12946888"/>
          <a:ext cx="889000" cy="192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87630</xdr:rowOff>
    </xdr:from>
    <xdr:to>
      <xdr:col>74</xdr:col>
      <xdr:colOff>31750</xdr:colOff>
      <xdr:row>76</xdr:row>
      <xdr:rowOff>17780</xdr:rowOff>
    </xdr:to>
    <xdr:sp macro="" textlink="">
      <xdr:nvSpPr>
        <xdr:cNvPr id="439" name="フローチャート: 判断 438"/>
        <xdr:cNvSpPr/>
      </xdr:nvSpPr>
      <xdr:spPr>
        <a:xfrm>
          <a:off x="14732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2557</xdr:rowOff>
    </xdr:from>
    <xdr:ext cx="762000" cy="259045"/>
    <xdr:sp macro="" textlink="">
      <xdr:nvSpPr>
        <xdr:cNvPr id="440" name="テキスト ボックス 439"/>
        <xdr:cNvSpPr txBox="1"/>
      </xdr:nvSpPr>
      <xdr:spPr>
        <a:xfrm>
          <a:off x="14401800" y="1303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108713</xdr:rowOff>
    </xdr:from>
    <xdr:to>
      <xdr:col>69</xdr:col>
      <xdr:colOff>92075</xdr:colOff>
      <xdr:row>77</xdr:row>
      <xdr:rowOff>42418</xdr:rowOff>
    </xdr:to>
    <xdr:cxnSp macro="">
      <xdr:nvCxnSpPr>
        <xdr:cNvPr id="441" name="直線コネクタ 440"/>
        <xdr:cNvCxnSpPr/>
      </xdr:nvCxnSpPr>
      <xdr:spPr>
        <a:xfrm flipV="1">
          <a:off x="13004800" y="13138913"/>
          <a:ext cx="889000" cy="10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85344</xdr:rowOff>
    </xdr:from>
    <xdr:to>
      <xdr:col>69</xdr:col>
      <xdr:colOff>142875</xdr:colOff>
      <xdr:row>77</xdr:row>
      <xdr:rowOff>15494</xdr:rowOff>
    </xdr:to>
    <xdr:sp macro="" textlink="">
      <xdr:nvSpPr>
        <xdr:cNvPr id="442" name="フローチャート: 判断 441"/>
        <xdr:cNvSpPr/>
      </xdr:nvSpPr>
      <xdr:spPr>
        <a:xfrm>
          <a:off x="13843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271</xdr:rowOff>
    </xdr:from>
    <xdr:ext cx="762000" cy="259045"/>
    <xdr:sp macro="" textlink="">
      <xdr:nvSpPr>
        <xdr:cNvPr id="443" name="テキスト ボックス 442"/>
        <xdr:cNvSpPr txBox="1"/>
      </xdr:nvSpPr>
      <xdr:spPr>
        <a:xfrm>
          <a:off x="13512800" y="1320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126492</xdr:rowOff>
    </xdr:from>
    <xdr:to>
      <xdr:col>65</xdr:col>
      <xdr:colOff>53975</xdr:colOff>
      <xdr:row>77</xdr:row>
      <xdr:rowOff>56642</xdr:rowOff>
    </xdr:to>
    <xdr:sp macro="" textlink="">
      <xdr:nvSpPr>
        <xdr:cNvPr id="444" name="フローチャート: 判断 443"/>
        <xdr:cNvSpPr/>
      </xdr:nvSpPr>
      <xdr:spPr>
        <a:xfrm>
          <a:off x="12954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66819</xdr:rowOff>
    </xdr:from>
    <xdr:ext cx="762000" cy="259045"/>
    <xdr:sp macro="" textlink="">
      <xdr:nvSpPr>
        <xdr:cNvPr id="445" name="テキスト ボックス 444"/>
        <xdr:cNvSpPr txBox="1"/>
      </xdr:nvSpPr>
      <xdr:spPr>
        <a:xfrm>
          <a:off x="12623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30480</xdr:rowOff>
    </xdr:from>
    <xdr:to>
      <xdr:col>82</xdr:col>
      <xdr:colOff>158750</xdr:colOff>
      <xdr:row>76</xdr:row>
      <xdr:rowOff>132080</xdr:rowOff>
    </xdr:to>
    <xdr:sp macro="" textlink="">
      <xdr:nvSpPr>
        <xdr:cNvPr id="451" name="楕円 450"/>
        <xdr:cNvSpPr/>
      </xdr:nvSpPr>
      <xdr:spPr>
        <a:xfrm>
          <a:off x="164592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47007</xdr:rowOff>
    </xdr:from>
    <xdr:ext cx="762000" cy="259045"/>
    <xdr:sp macro="" textlink="">
      <xdr:nvSpPr>
        <xdr:cNvPr id="452" name="公債費以外該当値テキスト"/>
        <xdr:cNvSpPr txBox="1"/>
      </xdr:nvSpPr>
      <xdr:spPr>
        <a:xfrm>
          <a:off x="165989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35052</xdr:rowOff>
    </xdr:from>
    <xdr:to>
      <xdr:col>78</xdr:col>
      <xdr:colOff>120650</xdr:colOff>
      <xdr:row>76</xdr:row>
      <xdr:rowOff>136652</xdr:rowOff>
    </xdr:to>
    <xdr:sp macro="" textlink="">
      <xdr:nvSpPr>
        <xdr:cNvPr id="453" name="楕円 452"/>
        <xdr:cNvSpPr/>
      </xdr:nvSpPr>
      <xdr:spPr>
        <a:xfrm>
          <a:off x="15621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146829</xdr:rowOff>
    </xdr:from>
    <xdr:ext cx="736600" cy="259045"/>
    <xdr:sp macro="" textlink="">
      <xdr:nvSpPr>
        <xdr:cNvPr id="454" name="テキスト ボックス 453"/>
        <xdr:cNvSpPr txBox="1"/>
      </xdr:nvSpPr>
      <xdr:spPr>
        <a:xfrm>
          <a:off x="15290800" y="12834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37338</xdr:rowOff>
    </xdr:from>
    <xdr:to>
      <xdr:col>74</xdr:col>
      <xdr:colOff>31750</xdr:colOff>
      <xdr:row>75</xdr:row>
      <xdr:rowOff>138938</xdr:rowOff>
    </xdr:to>
    <xdr:sp macro="" textlink="">
      <xdr:nvSpPr>
        <xdr:cNvPr id="455" name="楕円 454"/>
        <xdr:cNvSpPr/>
      </xdr:nvSpPr>
      <xdr:spPr>
        <a:xfrm>
          <a:off x="14732000" y="12896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149115</xdr:rowOff>
    </xdr:from>
    <xdr:ext cx="762000" cy="259045"/>
    <xdr:sp macro="" textlink="">
      <xdr:nvSpPr>
        <xdr:cNvPr id="456" name="テキスト ボックス 455"/>
        <xdr:cNvSpPr txBox="1"/>
      </xdr:nvSpPr>
      <xdr:spPr>
        <a:xfrm>
          <a:off x="14401800" y="12664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57913</xdr:rowOff>
    </xdr:from>
    <xdr:to>
      <xdr:col>69</xdr:col>
      <xdr:colOff>142875</xdr:colOff>
      <xdr:row>76</xdr:row>
      <xdr:rowOff>159513</xdr:rowOff>
    </xdr:to>
    <xdr:sp macro="" textlink="">
      <xdr:nvSpPr>
        <xdr:cNvPr id="457" name="楕円 456"/>
        <xdr:cNvSpPr/>
      </xdr:nvSpPr>
      <xdr:spPr>
        <a:xfrm>
          <a:off x="13843000" y="130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169689</xdr:rowOff>
    </xdr:from>
    <xdr:ext cx="762000" cy="259045"/>
    <xdr:sp macro="" textlink="">
      <xdr:nvSpPr>
        <xdr:cNvPr id="458" name="テキスト ボックス 457"/>
        <xdr:cNvSpPr txBox="1"/>
      </xdr:nvSpPr>
      <xdr:spPr>
        <a:xfrm>
          <a:off x="13512800" y="1285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163068</xdr:rowOff>
    </xdr:from>
    <xdr:to>
      <xdr:col>65</xdr:col>
      <xdr:colOff>53975</xdr:colOff>
      <xdr:row>77</xdr:row>
      <xdr:rowOff>93218</xdr:rowOff>
    </xdr:to>
    <xdr:sp macro="" textlink="">
      <xdr:nvSpPr>
        <xdr:cNvPr id="459" name="楕円 458"/>
        <xdr:cNvSpPr/>
      </xdr:nvSpPr>
      <xdr:spPr>
        <a:xfrm>
          <a:off x="12954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77995</xdr:rowOff>
    </xdr:from>
    <xdr:ext cx="762000" cy="259045"/>
    <xdr:sp macro="" textlink="">
      <xdr:nvSpPr>
        <xdr:cNvPr id="460" name="テキスト ボックス 459"/>
        <xdr:cNvSpPr txBox="1"/>
      </xdr:nvSpPr>
      <xdr:spPr>
        <a:xfrm>
          <a:off x="12623800" y="1327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茨城県行方市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157880</xdr:rowOff>
    </xdr:from>
    <xdr:to>
      <xdr:col>29</xdr:col>
      <xdr:colOff>127000</xdr:colOff>
      <xdr:row>19</xdr:row>
      <xdr:rowOff>141007</xdr:rowOff>
    </xdr:to>
    <xdr:cxnSp macro="">
      <xdr:nvCxnSpPr>
        <xdr:cNvPr id="49" name="直線コネクタ 48"/>
        <xdr:cNvCxnSpPr/>
      </xdr:nvCxnSpPr>
      <xdr:spPr bwMode="auto">
        <a:xfrm flipV="1">
          <a:off x="5651500" y="2091455"/>
          <a:ext cx="0" cy="135472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113084</xdr:rowOff>
    </xdr:from>
    <xdr:ext cx="762000" cy="259045"/>
    <xdr:sp macro="" textlink="">
      <xdr:nvSpPr>
        <xdr:cNvPr id="50" name="人口1人当たり決算額の推移最小値テキスト130"/>
        <xdr:cNvSpPr txBox="1"/>
      </xdr:nvSpPr>
      <xdr:spPr>
        <a:xfrm>
          <a:off x="5740400" y="3418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141007</xdr:rowOff>
    </xdr:from>
    <xdr:to>
      <xdr:col>30</xdr:col>
      <xdr:colOff>25400</xdr:colOff>
      <xdr:row>19</xdr:row>
      <xdr:rowOff>141007</xdr:rowOff>
    </xdr:to>
    <xdr:cxnSp macro="">
      <xdr:nvCxnSpPr>
        <xdr:cNvPr id="51" name="直線コネクタ 50"/>
        <xdr:cNvCxnSpPr/>
      </xdr:nvCxnSpPr>
      <xdr:spPr bwMode="auto">
        <a:xfrm>
          <a:off x="5562600" y="34461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72807</xdr:rowOff>
    </xdr:from>
    <xdr:ext cx="762000" cy="259045"/>
    <xdr:sp macro="" textlink="">
      <xdr:nvSpPr>
        <xdr:cNvPr id="52" name="人口1人当たり決算額の推移最大値テキスト130"/>
        <xdr:cNvSpPr txBox="1"/>
      </xdr:nvSpPr>
      <xdr:spPr>
        <a:xfrm>
          <a:off x="5740400" y="1834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157880</xdr:rowOff>
    </xdr:from>
    <xdr:to>
      <xdr:col>30</xdr:col>
      <xdr:colOff>25400</xdr:colOff>
      <xdr:row>11</xdr:row>
      <xdr:rowOff>157880</xdr:rowOff>
    </xdr:to>
    <xdr:cxnSp macro="">
      <xdr:nvCxnSpPr>
        <xdr:cNvPr id="53" name="直線コネクタ 52"/>
        <xdr:cNvCxnSpPr/>
      </xdr:nvCxnSpPr>
      <xdr:spPr bwMode="auto">
        <a:xfrm>
          <a:off x="5562600" y="20914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129205</xdr:rowOff>
    </xdr:from>
    <xdr:to>
      <xdr:col>29</xdr:col>
      <xdr:colOff>127000</xdr:colOff>
      <xdr:row>18</xdr:row>
      <xdr:rowOff>30893</xdr:rowOff>
    </xdr:to>
    <xdr:cxnSp macro="">
      <xdr:nvCxnSpPr>
        <xdr:cNvPr id="54" name="直線コネクタ 53"/>
        <xdr:cNvCxnSpPr/>
      </xdr:nvCxnSpPr>
      <xdr:spPr bwMode="auto">
        <a:xfrm flipV="1">
          <a:off x="5003800" y="3091480"/>
          <a:ext cx="647700" cy="731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119349</xdr:rowOff>
    </xdr:from>
    <xdr:ext cx="762000" cy="259045"/>
    <xdr:sp macro="" textlink="">
      <xdr:nvSpPr>
        <xdr:cNvPr id="55" name="人口1人当たり決算額の推移平均値テキスト130"/>
        <xdr:cNvSpPr txBox="1"/>
      </xdr:nvSpPr>
      <xdr:spPr>
        <a:xfrm>
          <a:off x="5740400" y="27387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102822</xdr:rowOff>
    </xdr:from>
    <xdr:to>
      <xdr:col>29</xdr:col>
      <xdr:colOff>177800</xdr:colOff>
      <xdr:row>17</xdr:row>
      <xdr:rowOff>32972</xdr:rowOff>
    </xdr:to>
    <xdr:sp macro="" textlink="">
      <xdr:nvSpPr>
        <xdr:cNvPr id="56" name="フローチャート: 判断 55"/>
        <xdr:cNvSpPr/>
      </xdr:nvSpPr>
      <xdr:spPr bwMode="auto">
        <a:xfrm>
          <a:off x="5600700" y="2893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149808</xdr:rowOff>
    </xdr:from>
    <xdr:to>
      <xdr:col>26</xdr:col>
      <xdr:colOff>50800</xdr:colOff>
      <xdr:row>18</xdr:row>
      <xdr:rowOff>30893</xdr:rowOff>
    </xdr:to>
    <xdr:cxnSp macro="">
      <xdr:nvCxnSpPr>
        <xdr:cNvPr id="57" name="直線コネクタ 56"/>
        <xdr:cNvCxnSpPr/>
      </xdr:nvCxnSpPr>
      <xdr:spPr bwMode="auto">
        <a:xfrm>
          <a:off x="4305300" y="3112083"/>
          <a:ext cx="698500" cy="525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142884</xdr:rowOff>
    </xdr:from>
    <xdr:to>
      <xdr:col>26</xdr:col>
      <xdr:colOff>101600</xdr:colOff>
      <xdr:row>17</xdr:row>
      <xdr:rowOff>73034</xdr:rowOff>
    </xdr:to>
    <xdr:sp macro="" textlink="">
      <xdr:nvSpPr>
        <xdr:cNvPr id="58" name="フローチャート: 判断 57"/>
        <xdr:cNvSpPr/>
      </xdr:nvSpPr>
      <xdr:spPr bwMode="auto">
        <a:xfrm>
          <a:off x="4953000" y="29337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83211</xdr:rowOff>
    </xdr:from>
    <xdr:ext cx="736600" cy="259045"/>
    <xdr:sp macro="" textlink="">
      <xdr:nvSpPr>
        <xdr:cNvPr id="59" name="テキスト ボックス 58"/>
        <xdr:cNvSpPr txBox="1"/>
      </xdr:nvSpPr>
      <xdr:spPr>
        <a:xfrm>
          <a:off x="4622800" y="27025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149808</xdr:rowOff>
    </xdr:from>
    <xdr:to>
      <xdr:col>22</xdr:col>
      <xdr:colOff>114300</xdr:colOff>
      <xdr:row>18</xdr:row>
      <xdr:rowOff>3504</xdr:rowOff>
    </xdr:to>
    <xdr:cxnSp macro="">
      <xdr:nvCxnSpPr>
        <xdr:cNvPr id="60" name="直線コネクタ 59"/>
        <xdr:cNvCxnSpPr/>
      </xdr:nvCxnSpPr>
      <xdr:spPr bwMode="auto">
        <a:xfrm flipV="1">
          <a:off x="3606800" y="3112083"/>
          <a:ext cx="698500" cy="251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164116</xdr:rowOff>
    </xdr:from>
    <xdr:to>
      <xdr:col>22</xdr:col>
      <xdr:colOff>165100</xdr:colOff>
      <xdr:row>17</xdr:row>
      <xdr:rowOff>94266</xdr:rowOff>
    </xdr:to>
    <xdr:sp macro="" textlink="">
      <xdr:nvSpPr>
        <xdr:cNvPr id="61" name="フローチャート: 判断 60"/>
        <xdr:cNvSpPr/>
      </xdr:nvSpPr>
      <xdr:spPr bwMode="auto">
        <a:xfrm>
          <a:off x="4254500" y="29549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104443</xdr:rowOff>
    </xdr:from>
    <xdr:ext cx="762000" cy="259045"/>
    <xdr:sp macro="" textlink="">
      <xdr:nvSpPr>
        <xdr:cNvPr id="62" name="テキスト ボックス 61"/>
        <xdr:cNvSpPr txBox="1"/>
      </xdr:nvSpPr>
      <xdr:spPr>
        <a:xfrm>
          <a:off x="3924300" y="2723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3504</xdr:rowOff>
    </xdr:from>
    <xdr:to>
      <xdr:col>18</xdr:col>
      <xdr:colOff>177800</xdr:colOff>
      <xdr:row>18</xdr:row>
      <xdr:rowOff>13462</xdr:rowOff>
    </xdr:to>
    <xdr:cxnSp macro="">
      <xdr:nvCxnSpPr>
        <xdr:cNvPr id="63" name="直線コネクタ 62"/>
        <xdr:cNvCxnSpPr/>
      </xdr:nvCxnSpPr>
      <xdr:spPr bwMode="auto">
        <a:xfrm flipV="1">
          <a:off x="2908300" y="3137229"/>
          <a:ext cx="698500" cy="99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23655</xdr:rowOff>
    </xdr:from>
    <xdr:to>
      <xdr:col>19</xdr:col>
      <xdr:colOff>38100</xdr:colOff>
      <xdr:row>17</xdr:row>
      <xdr:rowOff>125255</xdr:rowOff>
    </xdr:to>
    <xdr:sp macro="" textlink="">
      <xdr:nvSpPr>
        <xdr:cNvPr id="64" name="フローチャート: 判断 63"/>
        <xdr:cNvSpPr/>
      </xdr:nvSpPr>
      <xdr:spPr bwMode="auto">
        <a:xfrm>
          <a:off x="3556000" y="29859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135432</xdr:rowOff>
    </xdr:from>
    <xdr:ext cx="762000" cy="259045"/>
    <xdr:sp macro="" textlink="">
      <xdr:nvSpPr>
        <xdr:cNvPr id="65" name="テキスト ボックス 64"/>
        <xdr:cNvSpPr txBox="1"/>
      </xdr:nvSpPr>
      <xdr:spPr>
        <a:xfrm>
          <a:off x="3225800" y="275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46858</xdr:rowOff>
    </xdr:from>
    <xdr:to>
      <xdr:col>15</xdr:col>
      <xdr:colOff>101600</xdr:colOff>
      <xdr:row>17</xdr:row>
      <xdr:rowOff>148458</xdr:rowOff>
    </xdr:to>
    <xdr:sp macro="" textlink="">
      <xdr:nvSpPr>
        <xdr:cNvPr id="66" name="フローチャート: 判断 65"/>
        <xdr:cNvSpPr/>
      </xdr:nvSpPr>
      <xdr:spPr bwMode="auto">
        <a:xfrm>
          <a:off x="2857500" y="30091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158635</xdr:rowOff>
    </xdr:from>
    <xdr:ext cx="762000" cy="259045"/>
    <xdr:sp macro="" textlink="">
      <xdr:nvSpPr>
        <xdr:cNvPr id="67" name="テキスト ボックス 66"/>
        <xdr:cNvSpPr txBox="1"/>
      </xdr:nvSpPr>
      <xdr:spPr>
        <a:xfrm>
          <a:off x="2527300" y="277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78405</xdr:rowOff>
    </xdr:from>
    <xdr:to>
      <xdr:col>29</xdr:col>
      <xdr:colOff>177800</xdr:colOff>
      <xdr:row>18</xdr:row>
      <xdr:rowOff>8555</xdr:rowOff>
    </xdr:to>
    <xdr:sp macro="" textlink="">
      <xdr:nvSpPr>
        <xdr:cNvPr id="73" name="楕円 72"/>
        <xdr:cNvSpPr/>
      </xdr:nvSpPr>
      <xdr:spPr bwMode="auto">
        <a:xfrm>
          <a:off x="5600700" y="30406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50482</xdr:rowOff>
    </xdr:from>
    <xdr:ext cx="762000" cy="259045"/>
    <xdr:sp macro="" textlink="">
      <xdr:nvSpPr>
        <xdr:cNvPr id="74" name="人口1人当たり決算額の推移該当値テキスト130"/>
        <xdr:cNvSpPr txBox="1"/>
      </xdr:nvSpPr>
      <xdr:spPr>
        <a:xfrm>
          <a:off x="5740400" y="301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151543</xdr:rowOff>
    </xdr:from>
    <xdr:to>
      <xdr:col>26</xdr:col>
      <xdr:colOff>101600</xdr:colOff>
      <xdr:row>18</xdr:row>
      <xdr:rowOff>81693</xdr:rowOff>
    </xdr:to>
    <xdr:sp macro="" textlink="">
      <xdr:nvSpPr>
        <xdr:cNvPr id="75" name="楕円 74"/>
        <xdr:cNvSpPr/>
      </xdr:nvSpPr>
      <xdr:spPr bwMode="auto">
        <a:xfrm>
          <a:off x="4953000" y="31138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66470</xdr:rowOff>
    </xdr:from>
    <xdr:ext cx="736600" cy="259045"/>
    <xdr:sp macro="" textlink="">
      <xdr:nvSpPr>
        <xdr:cNvPr id="76" name="テキスト ボックス 75"/>
        <xdr:cNvSpPr txBox="1"/>
      </xdr:nvSpPr>
      <xdr:spPr>
        <a:xfrm>
          <a:off x="4622800" y="32001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99008</xdr:rowOff>
    </xdr:from>
    <xdr:to>
      <xdr:col>22</xdr:col>
      <xdr:colOff>165100</xdr:colOff>
      <xdr:row>18</xdr:row>
      <xdr:rowOff>29158</xdr:rowOff>
    </xdr:to>
    <xdr:sp macro="" textlink="">
      <xdr:nvSpPr>
        <xdr:cNvPr id="77" name="楕円 76"/>
        <xdr:cNvSpPr/>
      </xdr:nvSpPr>
      <xdr:spPr bwMode="auto">
        <a:xfrm>
          <a:off x="4254500" y="30612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13935</xdr:rowOff>
    </xdr:from>
    <xdr:ext cx="762000" cy="259045"/>
    <xdr:sp macro="" textlink="">
      <xdr:nvSpPr>
        <xdr:cNvPr id="78" name="テキスト ボックス 77"/>
        <xdr:cNvSpPr txBox="1"/>
      </xdr:nvSpPr>
      <xdr:spPr>
        <a:xfrm>
          <a:off x="3924300" y="3147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124154</xdr:rowOff>
    </xdr:from>
    <xdr:to>
      <xdr:col>19</xdr:col>
      <xdr:colOff>38100</xdr:colOff>
      <xdr:row>18</xdr:row>
      <xdr:rowOff>54304</xdr:rowOff>
    </xdr:to>
    <xdr:sp macro="" textlink="">
      <xdr:nvSpPr>
        <xdr:cNvPr id="79" name="楕円 78"/>
        <xdr:cNvSpPr/>
      </xdr:nvSpPr>
      <xdr:spPr bwMode="auto">
        <a:xfrm>
          <a:off x="3556000" y="30864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39081</xdr:rowOff>
    </xdr:from>
    <xdr:ext cx="762000" cy="259045"/>
    <xdr:sp macro="" textlink="">
      <xdr:nvSpPr>
        <xdr:cNvPr id="80" name="テキスト ボックス 79"/>
        <xdr:cNvSpPr txBox="1"/>
      </xdr:nvSpPr>
      <xdr:spPr>
        <a:xfrm>
          <a:off x="3225800" y="3172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134112</xdr:rowOff>
    </xdr:from>
    <xdr:to>
      <xdr:col>15</xdr:col>
      <xdr:colOff>101600</xdr:colOff>
      <xdr:row>18</xdr:row>
      <xdr:rowOff>64262</xdr:rowOff>
    </xdr:to>
    <xdr:sp macro="" textlink="">
      <xdr:nvSpPr>
        <xdr:cNvPr id="81" name="楕円 80"/>
        <xdr:cNvSpPr/>
      </xdr:nvSpPr>
      <xdr:spPr bwMode="auto">
        <a:xfrm>
          <a:off x="2857500" y="30963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49039</xdr:rowOff>
    </xdr:from>
    <xdr:ext cx="762000" cy="259045"/>
    <xdr:sp macro="" textlink="">
      <xdr:nvSpPr>
        <xdr:cNvPr id="82" name="テキスト ボックス 81"/>
        <xdr:cNvSpPr txBox="1"/>
      </xdr:nvSpPr>
      <xdr:spPr>
        <a:xfrm>
          <a:off x="2527300" y="3182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8" name="テキスト ボックス 97"/>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143328</xdr:rowOff>
    </xdr:from>
    <xdr:to>
      <xdr:col>33</xdr:col>
      <xdr:colOff>114300</xdr:colOff>
      <xdr:row>38</xdr:row>
      <xdr:rowOff>143328</xdr:rowOff>
    </xdr:to>
    <xdr:cxnSp macro="">
      <xdr:nvCxnSpPr>
        <xdr:cNvPr id="99" name="直線コネクタ 98"/>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100" name="テキスト ボックス 99"/>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101" name="直線コネクタ 100"/>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2" name="テキスト ボックス 101"/>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3" name="直線コネクタ 102"/>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4" name="テキスト ボックス 103"/>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5" name="直線コネクタ 104"/>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6" name="テキスト ボックス 105"/>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7" name="直線コネクタ 106"/>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8" name="テキスト ボックス 107"/>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9" name="直線コネクタ 108"/>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10" name="テキスト ボックス 109"/>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11" name="直線コネクタ 11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2" name="テキスト ボックス 11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170042</xdr:rowOff>
    </xdr:from>
    <xdr:to>
      <xdr:col>29</xdr:col>
      <xdr:colOff>127000</xdr:colOff>
      <xdr:row>39</xdr:row>
      <xdr:rowOff>37193</xdr:rowOff>
    </xdr:to>
    <xdr:cxnSp macro="">
      <xdr:nvCxnSpPr>
        <xdr:cNvPr id="114" name="直線コネクタ 113"/>
        <xdr:cNvCxnSpPr/>
      </xdr:nvCxnSpPr>
      <xdr:spPr bwMode="auto">
        <a:xfrm flipV="1">
          <a:off x="5651500" y="6094592"/>
          <a:ext cx="0" cy="158165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39</xdr:row>
      <xdr:rowOff>9270</xdr:rowOff>
    </xdr:from>
    <xdr:ext cx="762000" cy="259045"/>
    <xdr:sp macro="" textlink="">
      <xdr:nvSpPr>
        <xdr:cNvPr id="115" name="人口1人当たり決算額の推移最小値テキスト445"/>
        <xdr:cNvSpPr txBox="1"/>
      </xdr:nvSpPr>
      <xdr:spPr>
        <a:xfrm>
          <a:off x="5740400" y="764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37193</xdr:rowOff>
    </xdr:from>
    <xdr:to>
      <xdr:col>30</xdr:col>
      <xdr:colOff>25400</xdr:colOff>
      <xdr:row>39</xdr:row>
      <xdr:rowOff>37193</xdr:rowOff>
    </xdr:to>
    <xdr:cxnSp macro="">
      <xdr:nvCxnSpPr>
        <xdr:cNvPr id="116" name="直線コネクタ 115"/>
        <xdr:cNvCxnSpPr/>
      </xdr:nvCxnSpPr>
      <xdr:spPr bwMode="auto">
        <a:xfrm>
          <a:off x="5562600" y="76762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84969</xdr:rowOff>
    </xdr:from>
    <xdr:ext cx="762000" cy="259045"/>
    <xdr:sp macro="" textlink="">
      <xdr:nvSpPr>
        <xdr:cNvPr id="117" name="人口1人当たり決算額の推移最大値テキスト445"/>
        <xdr:cNvSpPr txBox="1"/>
      </xdr:nvSpPr>
      <xdr:spPr>
        <a:xfrm>
          <a:off x="5740400" y="583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170042</xdr:rowOff>
    </xdr:from>
    <xdr:to>
      <xdr:col>30</xdr:col>
      <xdr:colOff>25400</xdr:colOff>
      <xdr:row>33</xdr:row>
      <xdr:rowOff>170042</xdr:rowOff>
    </xdr:to>
    <xdr:cxnSp macro="">
      <xdr:nvCxnSpPr>
        <xdr:cNvPr id="118" name="直線コネクタ 117"/>
        <xdr:cNvCxnSpPr/>
      </xdr:nvCxnSpPr>
      <xdr:spPr bwMode="auto">
        <a:xfrm>
          <a:off x="5562600" y="60945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146659</xdr:rowOff>
    </xdr:from>
    <xdr:to>
      <xdr:col>29</xdr:col>
      <xdr:colOff>127000</xdr:colOff>
      <xdr:row>37</xdr:row>
      <xdr:rowOff>8683</xdr:rowOff>
    </xdr:to>
    <xdr:cxnSp macro="">
      <xdr:nvCxnSpPr>
        <xdr:cNvPr id="119" name="直線コネクタ 118"/>
        <xdr:cNvCxnSpPr/>
      </xdr:nvCxnSpPr>
      <xdr:spPr bwMode="auto">
        <a:xfrm>
          <a:off x="5003800" y="7099909"/>
          <a:ext cx="647700" cy="334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274105</xdr:rowOff>
    </xdr:from>
    <xdr:ext cx="762000" cy="259045"/>
    <xdr:sp macro="" textlink="">
      <xdr:nvSpPr>
        <xdr:cNvPr id="120" name="人口1人当たり決算額の推移平均値テキスト445"/>
        <xdr:cNvSpPr txBox="1"/>
      </xdr:nvSpPr>
      <xdr:spPr>
        <a:xfrm>
          <a:off x="5740400" y="68844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86128</xdr:rowOff>
    </xdr:from>
    <xdr:to>
      <xdr:col>29</xdr:col>
      <xdr:colOff>177800</xdr:colOff>
      <xdr:row>37</xdr:row>
      <xdr:rowOff>16278</xdr:rowOff>
    </xdr:to>
    <xdr:sp macro="" textlink="">
      <xdr:nvSpPr>
        <xdr:cNvPr id="121" name="フローチャート: 判断 120"/>
        <xdr:cNvSpPr/>
      </xdr:nvSpPr>
      <xdr:spPr bwMode="auto">
        <a:xfrm>
          <a:off x="5600700" y="7039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146659</xdr:rowOff>
    </xdr:from>
    <xdr:to>
      <xdr:col>26</xdr:col>
      <xdr:colOff>50800</xdr:colOff>
      <xdr:row>37</xdr:row>
      <xdr:rowOff>7834</xdr:rowOff>
    </xdr:to>
    <xdr:cxnSp macro="">
      <xdr:nvCxnSpPr>
        <xdr:cNvPr id="122" name="直線コネクタ 121"/>
        <xdr:cNvCxnSpPr/>
      </xdr:nvCxnSpPr>
      <xdr:spPr bwMode="auto">
        <a:xfrm flipV="1">
          <a:off x="4305300" y="7099909"/>
          <a:ext cx="698500" cy="326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107747</xdr:rowOff>
    </xdr:from>
    <xdr:to>
      <xdr:col>26</xdr:col>
      <xdr:colOff>101600</xdr:colOff>
      <xdr:row>37</xdr:row>
      <xdr:rowOff>37897</xdr:rowOff>
    </xdr:to>
    <xdr:sp macro="" textlink="">
      <xdr:nvSpPr>
        <xdr:cNvPr id="123" name="フローチャート: 判断 122"/>
        <xdr:cNvSpPr/>
      </xdr:nvSpPr>
      <xdr:spPr bwMode="auto">
        <a:xfrm>
          <a:off x="4953000" y="70609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22674</xdr:rowOff>
    </xdr:from>
    <xdr:ext cx="736600" cy="259045"/>
    <xdr:sp macro="" textlink="">
      <xdr:nvSpPr>
        <xdr:cNvPr id="124" name="テキスト ボックス 123"/>
        <xdr:cNvSpPr txBox="1"/>
      </xdr:nvSpPr>
      <xdr:spPr>
        <a:xfrm>
          <a:off x="4622800" y="71473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7834</xdr:rowOff>
    </xdr:from>
    <xdr:to>
      <xdr:col>22</xdr:col>
      <xdr:colOff>114300</xdr:colOff>
      <xdr:row>37</xdr:row>
      <xdr:rowOff>11753</xdr:rowOff>
    </xdr:to>
    <xdr:cxnSp macro="">
      <xdr:nvCxnSpPr>
        <xdr:cNvPr id="125" name="直線コネクタ 124"/>
        <xdr:cNvCxnSpPr/>
      </xdr:nvCxnSpPr>
      <xdr:spPr bwMode="auto">
        <a:xfrm flipV="1">
          <a:off x="3606800" y="7132534"/>
          <a:ext cx="698500" cy="39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130182</xdr:rowOff>
    </xdr:from>
    <xdr:to>
      <xdr:col>22</xdr:col>
      <xdr:colOff>165100</xdr:colOff>
      <xdr:row>37</xdr:row>
      <xdr:rowOff>60332</xdr:rowOff>
    </xdr:to>
    <xdr:sp macro="" textlink="">
      <xdr:nvSpPr>
        <xdr:cNvPr id="126" name="フローチャート: 判断 125"/>
        <xdr:cNvSpPr/>
      </xdr:nvSpPr>
      <xdr:spPr bwMode="auto">
        <a:xfrm>
          <a:off x="4254500" y="70834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45109</xdr:rowOff>
    </xdr:from>
    <xdr:ext cx="762000" cy="259045"/>
    <xdr:sp macro="" textlink="">
      <xdr:nvSpPr>
        <xdr:cNvPr id="127" name="テキスト ボックス 126"/>
        <xdr:cNvSpPr txBox="1"/>
      </xdr:nvSpPr>
      <xdr:spPr>
        <a:xfrm>
          <a:off x="3924300" y="7169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11753</xdr:rowOff>
    </xdr:from>
    <xdr:to>
      <xdr:col>18</xdr:col>
      <xdr:colOff>177800</xdr:colOff>
      <xdr:row>37</xdr:row>
      <xdr:rowOff>162074</xdr:rowOff>
    </xdr:to>
    <xdr:cxnSp macro="">
      <xdr:nvCxnSpPr>
        <xdr:cNvPr id="128" name="直線コネクタ 127"/>
        <xdr:cNvCxnSpPr/>
      </xdr:nvCxnSpPr>
      <xdr:spPr bwMode="auto">
        <a:xfrm flipV="1">
          <a:off x="2908300" y="7136453"/>
          <a:ext cx="698500" cy="1503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9644</xdr:rowOff>
    </xdr:from>
    <xdr:to>
      <xdr:col>19</xdr:col>
      <xdr:colOff>38100</xdr:colOff>
      <xdr:row>37</xdr:row>
      <xdr:rowOff>111244</xdr:rowOff>
    </xdr:to>
    <xdr:sp macro="" textlink="">
      <xdr:nvSpPr>
        <xdr:cNvPr id="129" name="フローチャート: 判断 128"/>
        <xdr:cNvSpPr/>
      </xdr:nvSpPr>
      <xdr:spPr bwMode="auto">
        <a:xfrm>
          <a:off x="3556000" y="7134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96021</xdr:rowOff>
    </xdr:from>
    <xdr:ext cx="762000" cy="259045"/>
    <xdr:sp macro="" textlink="">
      <xdr:nvSpPr>
        <xdr:cNvPr id="130" name="テキスト ボックス 129"/>
        <xdr:cNvSpPr txBox="1"/>
      </xdr:nvSpPr>
      <xdr:spPr>
        <a:xfrm>
          <a:off x="3225800" y="7220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30807</xdr:rowOff>
    </xdr:from>
    <xdr:to>
      <xdr:col>15</xdr:col>
      <xdr:colOff>101600</xdr:colOff>
      <xdr:row>37</xdr:row>
      <xdr:rowOff>132407</xdr:rowOff>
    </xdr:to>
    <xdr:sp macro="" textlink="">
      <xdr:nvSpPr>
        <xdr:cNvPr id="131" name="フローチャート: 判断 130"/>
        <xdr:cNvSpPr/>
      </xdr:nvSpPr>
      <xdr:spPr bwMode="auto">
        <a:xfrm>
          <a:off x="2857500" y="71555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314034</xdr:rowOff>
    </xdr:from>
    <xdr:ext cx="762000" cy="259045"/>
    <xdr:sp macro="" textlink="">
      <xdr:nvSpPr>
        <xdr:cNvPr id="132" name="テキスト ボックス 131"/>
        <xdr:cNvSpPr txBox="1"/>
      </xdr:nvSpPr>
      <xdr:spPr>
        <a:xfrm>
          <a:off x="2527300" y="6924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3" name="テキスト ボックス 13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4" name="テキスト ボックス 13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5" name="テキスト ボックス 13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6" name="テキスト ボックス 13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7" name="テキスト ボックス 13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129333</xdr:rowOff>
    </xdr:from>
    <xdr:to>
      <xdr:col>29</xdr:col>
      <xdr:colOff>177800</xdr:colOff>
      <xdr:row>37</xdr:row>
      <xdr:rowOff>59483</xdr:rowOff>
    </xdr:to>
    <xdr:sp macro="" textlink="">
      <xdr:nvSpPr>
        <xdr:cNvPr id="138" name="楕円 137"/>
        <xdr:cNvSpPr/>
      </xdr:nvSpPr>
      <xdr:spPr bwMode="auto">
        <a:xfrm>
          <a:off x="5600700" y="70825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101410</xdr:rowOff>
    </xdr:from>
    <xdr:ext cx="762000" cy="259045"/>
    <xdr:sp macro="" textlink="">
      <xdr:nvSpPr>
        <xdr:cNvPr id="139" name="人口1人当たり決算額の推移該当値テキスト445"/>
        <xdr:cNvSpPr txBox="1"/>
      </xdr:nvSpPr>
      <xdr:spPr>
        <a:xfrm>
          <a:off x="5740400" y="7054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95859</xdr:rowOff>
    </xdr:from>
    <xdr:to>
      <xdr:col>26</xdr:col>
      <xdr:colOff>101600</xdr:colOff>
      <xdr:row>37</xdr:row>
      <xdr:rowOff>26009</xdr:rowOff>
    </xdr:to>
    <xdr:sp macro="" textlink="">
      <xdr:nvSpPr>
        <xdr:cNvPr id="140" name="楕円 139"/>
        <xdr:cNvSpPr/>
      </xdr:nvSpPr>
      <xdr:spPr bwMode="auto">
        <a:xfrm>
          <a:off x="4953000" y="70491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207636</xdr:rowOff>
    </xdr:from>
    <xdr:ext cx="736600" cy="259045"/>
    <xdr:sp macro="" textlink="">
      <xdr:nvSpPr>
        <xdr:cNvPr id="141" name="テキスト ボックス 140"/>
        <xdr:cNvSpPr txBox="1"/>
      </xdr:nvSpPr>
      <xdr:spPr>
        <a:xfrm>
          <a:off x="4622800" y="68179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128484</xdr:rowOff>
    </xdr:from>
    <xdr:to>
      <xdr:col>22</xdr:col>
      <xdr:colOff>165100</xdr:colOff>
      <xdr:row>37</xdr:row>
      <xdr:rowOff>58634</xdr:rowOff>
    </xdr:to>
    <xdr:sp macro="" textlink="">
      <xdr:nvSpPr>
        <xdr:cNvPr id="142" name="楕円 141"/>
        <xdr:cNvSpPr/>
      </xdr:nvSpPr>
      <xdr:spPr bwMode="auto">
        <a:xfrm>
          <a:off x="4254500" y="70817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240261</xdr:rowOff>
    </xdr:from>
    <xdr:ext cx="762000" cy="259045"/>
    <xdr:sp macro="" textlink="">
      <xdr:nvSpPr>
        <xdr:cNvPr id="143" name="テキスト ボックス 142"/>
        <xdr:cNvSpPr txBox="1"/>
      </xdr:nvSpPr>
      <xdr:spPr>
        <a:xfrm>
          <a:off x="3924300" y="685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132403</xdr:rowOff>
    </xdr:from>
    <xdr:to>
      <xdr:col>19</xdr:col>
      <xdr:colOff>38100</xdr:colOff>
      <xdr:row>37</xdr:row>
      <xdr:rowOff>62553</xdr:rowOff>
    </xdr:to>
    <xdr:sp macro="" textlink="">
      <xdr:nvSpPr>
        <xdr:cNvPr id="144" name="楕円 143"/>
        <xdr:cNvSpPr/>
      </xdr:nvSpPr>
      <xdr:spPr bwMode="auto">
        <a:xfrm>
          <a:off x="3556000" y="70856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244180</xdr:rowOff>
    </xdr:from>
    <xdr:ext cx="762000" cy="259045"/>
    <xdr:sp macro="" textlink="">
      <xdr:nvSpPr>
        <xdr:cNvPr id="145" name="テキスト ボックス 144"/>
        <xdr:cNvSpPr txBox="1"/>
      </xdr:nvSpPr>
      <xdr:spPr>
        <a:xfrm>
          <a:off x="3225800" y="6854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111274</xdr:rowOff>
    </xdr:from>
    <xdr:to>
      <xdr:col>15</xdr:col>
      <xdr:colOff>101600</xdr:colOff>
      <xdr:row>37</xdr:row>
      <xdr:rowOff>212874</xdr:rowOff>
    </xdr:to>
    <xdr:sp macro="" textlink="">
      <xdr:nvSpPr>
        <xdr:cNvPr id="146" name="楕円 145"/>
        <xdr:cNvSpPr/>
      </xdr:nvSpPr>
      <xdr:spPr bwMode="auto">
        <a:xfrm>
          <a:off x="2857500" y="72359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197651</xdr:rowOff>
    </xdr:from>
    <xdr:ext cx="762000" cy="259045"/>
    <xdr:sp macro="" textlink="">
      <xdr:nvSpPr>
        <xdr:cNvPr id="147" name="テキスト ボックス 146"/>
        <xdr:cNvSpPr txBox="1"/>
      </xdr:nvSpPr>
      <xdr:spPr>
        <a:xfrm>
          <a:off x="2527300" y="7322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茨城県行方市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32,055
30,750
222.48
20,333,276
19,502,318
778,145
11,021,010
15,029,945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24.7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72860</xdr:rowOff>
    </xdr:from>
    <xdr:to>
      <xdr:col>24</xdr:col>
      <xdr:colOff>62865</xdr:colOff>
      <xdr:row>38</xdr:row>
      <xdr:rowOff>153035</xdr:rowOff>
    </xdr:to>
    <xdr:cxnSp macro="">
      <xdr:nvCxnSpPr>
        <xdr:cNvPr id="56" name="直線コネクタ 55"/>
        <xdr:cNvCxnSpPr/>
      </xdr:nvCxnSpPr>
      <xdr:spPr>
        <a:xfrm flipV="1">
          <a:off x="4633595" y="5387810"/>
          <a:ext cx="1270" cy="1280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156862</xdr:rowOff>
    </xdr:from>
    <xdr:ext cx="534377" cy="259045"/>
    <xdr:sp macro="" textlink="">
      <xdr:nvSpPr>
        <xdr:cNvPr id="57" name="人件費最小値テキスト"/>
        <xdr:cNvSpPr txBox="1"/>
      </xdr:nvSpPr>
      <xdr:spPr>
        <a:xfrm>
          <a:off x="4686300" y="6671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153035</xdr:rowOff>
    </xdr:from>
    <xdr:to>
      <xdr:col>24</xdr:col>
      <xdr:colOff>152400</xdr:colOff>
      <xdr:row>38</xdr:row>
      <xdr:rowOff>153035</xdr:rowOff>
    </xdr:to>
    <xdr:cxnSp macro="">
      <xdr:nvCxnSpPr>
        <xdr:cNvPr id="58" name="直線コネクタ 57"/>
        <xdr:cNvCxnSpPr/>
      </xdr:nvCxnSpPr>
      <xdr:spPr>
        <a:xfrm>
          <a:off x="4546600" y="6668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19537</xdr:rowOff>
    </xdr:from>
    <xdr:ext cx="599010" cy="259045"/>
    <xdr:sp macro="" textlink="">
      <xdr:nvSpPr>
        <xdr:cNvPr id="59" name="人件費最大値テキスト"/>
        <xdr:cNvSpPr txBox="1"/>
      </xdr:nvSpPr>
      <xdr:spPr>
        <a:xfrm>
          <a:off x="4686300" y="5163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165,763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72860</xdr:rowOff>
    </xdr:from>
    <xdr:to>
      <xdr:col>24</xdr:col>
      <xdr:colOff>152400</xdr:colOff>
      <xdr:row>31</xdr:row>
      <xdr:rowOff>72860</xdr:rowOff>
    </xdr:to>
    <xdr:cxnSp macro="">
      <xdr:nvCxnSpPr>
        <xdr:cNvPr id="60" name="直線コネクタ 59"/>
        <xdr:cNvCxnSpPr/>
      </xdr:nvCxnSpPr>
      <xdr:spPr>
        <a:xfrm>
          <a:off x="4546600" y="538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120421</xdr:rowOff>
    </xdr:from>
    <xdr:to>
      <xdr:col>24</xdr:col>
      <xdr:colOff>63500</xdr:colOff>
      <xdr:row>37</xdr:row>
      <xdr:rowOff>153353</xdr:rowOff>
    </xdr:to>
    <xdr:cxnSp macro="">
      <xdr:nvCxnSpPr>
        <xdr:cNvPr id="61" name="直線コネクタ 60"/>
        <xdr:cNvCxnSpPr/>
      </xdr:nvCxnSpPr>
      <xdr:spPr>
        <a:xfrm flipV="1">
          <a:off x="3797300" y="6464071"/>
          <a:ext cx="838200" cy="32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50271</xdr:rowOff>
    </xdr:from>
    <xdr:ext cx="534377" cy="259045"/>
    <xdr:sp macro="" textlink="">
      <xdr:nvSpPr>
        <xdr:cNvPr id="62" name="人件費平均値テキスト"/>
        <xdr:cNvSpPr txBox="1"/>
      </xdr:nvSpPr>
      <xdr:spPr>
        <a:xfrm>
          <a:off x="4686300" y="6051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27394</xdr:rowOff>
    </xdr:from>
    <xdr:to>
      <xdr:col>24</xdr:col>
      <xdr:colOff>114300</xdr:colOff>
      <xdr:row>36</xdr:row>
      <xdr:rowOff>128994</xdr:rowOff>
    </xdr:to>
    <xdr:sp macro="" textlink="">
      <xdr:nvSpPr>
        <xdr:cNvPr id="63" name="フローチャート: 判断 62"/>
        <xdr:cNvSpPr/>
      </xdr:nvSpPr>
      <xdr:spPr>
        <a:xfrm>
          <a:off x="4584700" y="619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113017</xdr:rowOff>
    </xdr:from>
    <xdr:to>
      <xdr:col>19</xdr:col>
      <xdr:colOff>177800</xdr:colOff>
      <xdr:row>37</xdr:row>
      <xdr:rowOff>153353</xdr:rowOff>
    </xdr:to>
    <xdr:cxnSp macro="">
      <xdr:nvCxnSpPr>
        <xdr:cNvPr id="64" name="直線コネクタ 63"/>
        <xdr:cNvCxnSpPr/>
      </xdr:nvCxnSpPr>
      <xdr:spPr>
        <a:xfrm>
          <a:off x="2908300" y="6456667"/>
          <a:ext cx="889000" cy="40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47066</xdr:rowOff>
    </xdr:from>
    <xdr:to>
      <xdr:col>20</xdr:col>
      <xdr:colOff>38100</xdr:colOff>
      <xdr:row>36</xdr:row>
      <xdr:rowOff>148666</xdr:rowOff>
    </xdr:to>
    <xdr:sp macro="" textlink="">
      <xdr:nvSpPr>
        <xdr:cNvPr id="65" name="フローチャート: 判断 64"/>
        <xdr:cNvSpPr/>
      </xdr:nvSpPr>
      <xdr:spPr>
        <a:xfrm>
          <a:off x="3746500" y="6219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165193</xdr:rowOff>
    </xdr:from>
    <xdr:ext cx="534377" cy="259045"/>
    <xdr:sp macro="" textlink="">
      <xdr:nvSpPr>
        <xdr:cNvPr id="66" name="テキスト ボックス 65"/>
        <xdr:cNvSpPr txBox="1"/>
      </xdr:nvSpPr>
      <xdr:spPr>
        <a:xfrm>
          <a:off x="3530111" y="5994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113017</xdr:rowOff>
    </xdr:from>
    <xdr:to>
      <xdr:col>15</xdr:col>
      <xdr:colOff>50800</xdr:colOff>
      <xdr:row>38</xdr:row>
      <xdr:rowOff>19380</xdr:rowOff>
    </xdr:to>
    <xdr:cxnSp macro="">
      <xdr:nvCxnSpPr>
        <xdr:cNvPr id="67" name="直線コネクタ 66"/>
        <xdr:cNvCxnSpPr/>
      </xdr:nvCxnSpPr>
      <xdr:spPr>
        <a:xfrm flipV="1">
          <a:off x="2019300" y="6456667"/>
          <a:ext cx="889000" cy="7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61049</xdr:rowOff>
    </xdr:from>
    <xdr:to>
      <xdr:col>15</xdr:col>
      <xdr:colOff>101600</xdr:colOff>
      <xdr:row>36</xdr:row>
      <xdr:rowOff>162649</xdr:rowOff>
    </xdr:to>
    <xdr:sp macro="" textlink="">
      <xdr:nvSpPr>
        <xdr:cNvPr id="68" name="フローチャート: 判断 67"/>
        <xdr:cNvSpPr/>
      </xdr:nvSpPr>
      <xdr:spPr>
        <a:xfrm>
          <a:off x="2857500" y="6233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7726</xdr:rowOff>
    </xdr:from>
    <xdr:ext cx="534377" cy="259045"/>
    <xdr:sp macro="" textlink="">
      <xdr:nvSpPr>
        <xdr:cNvPr id="69" name="テキスト ボックス 68"/>
        <xdr:cNvSpPr txBox="1"/>
      </xdr:nvSpPr>
      <xdr:spPr>
        <a:xfrm>
          <a:off x="2641111" y="6008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135992</xdr:rowOff>
    </xdr:from>
    <xdr:to>
      <xdr:col>10</xdr:col>
      <xdr:colOff>114300</xdr:colOff>
      <xdr:row>38</xdr:row>
      <xdr:rowOff>19380</xdr:rowOff>
    </xdr:to>
    <xdr:cxnSp macro="">
      <xdr:nvCxnSpPr>
        <xdr:cNvPr id="70" name="直線コネクタ 69"/>
        <xdr:cNvCxnSpPr/>
      </xdr:nvCxnSpPr>
      <xdr:spPr>
        <a:xfrm>
          <a:off x="1130300" y="6479642"/>
          <a:ext cx="889000" cy="54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71501</xdr:rowOff>
    </xdr:from>
    <xdr:to>
      <xdr:col>10</xdr:col>
      <xdr:colOff>165100</xdr:colOff>
      <xdr:row>37</xdr:row>
      <xdr:rowOff>1651</xdr:rowOff>
    </xdr:to>
    <xdr:sp macro="" textlink="">
      <xdr:nvSpPr>
        <xdr:cNvPr id="71" name="フローチャート: 判断 70"/>
        <xdr:cNvSpPr/>
      </xdr:nvSpPr>
      <xdr:spPr>
        <a:xfrm>
          <a:off x="1968500" y="6243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18178</xdr:rowOff>
    </xdr:from>
    <xdr:ext cx="534377" cy="259045"/>
    <xdr:sp macro="" textlink="">
      <xdr:nvSpPr>
        <xdr:cNvPr id="72" name="テキスト ボックス 71"/>
        <xdr:cNvSpPr txBox="1"/>
      </xdr:nvSpPr>
      <xdr:spPr>
        <a:xfrm>
          <a:off x="1752111" y="6018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166205</xdr:rowOff>
    </xdr:from>
    <xdr:to>
      <xdr:col>6</xdr:col>
      <xdr:colOff>38100</xdr:colOff>
      <xdr:row>37</xdr:row>
      <xdr:rowOff>96355</xdr:rowOff>
    </xdr:to>
    <xdr:sp macro="" textlink="">
      <xdr:nvSpPr>
        <xdr:cNvPr id="73" name="フローチャート: 判断 72"/>
        <xdr:cNvSpPr/>
      </xdr:nvSpPr>
      <xdr:spPr>
        <a:xfrm>
          <a:off x="1079500" y="6338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112882</xdr:rowOff>
    </xdr:from>
    <xdr:ext cx="534377" cy="259045"/>
    <xdr:sp macro="" textlink="">
      <xdr:nvSpPr>
        <xdr:cNvPr id="74" name="テキスト ボックス 73"/>
        <xdr:cNvSpPr txBox="1"/>
      </xdr:nvSpPr>
      <xdr:spPr>
        <a:xfrm>
          <a:off x="863111" y="6113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69621</xdr:rowOff>
    </xdr:from>
    <xdr:to>
      <xdr:col>24</xdr:col>
      <xdr:colOff>114300</xdr:colOff>
      <xdr:row>37</xdr:row>
      <xdr:rowOff>171221</xdr:rowOff>
    </xdr:to>
    <xdr:sp macro="" textlink="">
      <xdr:nvSpPr>
        <xdr:cNvPr id="80" name="楕円 79"/>
        <xdr:cNvSpPr/>
      </xdr:nvSpPr>
      <xdr:spPr>
        <a:xfrm>
          <a:off x="4584700" y="6413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48048</xdr:rowOff>
    </xdr:from>
    <xdr:ext cx="534377" cy="259045"/>
    <xdr:sp macro="" textlink="">
      <xdr:nvSpPr>
        <xdr:cNvPr id="81" name="人件費該当値テキスト"/>
        <xdr:cNvSpPr txBox="1"/>
      </xdr:nvSpPr>
      <xdr:spPr>
        <a:xfrm>
          <a:off x="4686300" y="6391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102553</xdr:rowOff>
    </xdr:from>
    <xdr:to>
      <xdr:col>20</xdr:col>
      <xdr:colOff>38100</xdr:colOff>
      <xdr:row>38</xdr:row>
      <xdr:rowOff>32703</xdr:rowOff>
    </xdr:to>
    <xdr:sp macro="" textlink="">
      <xdr:nvSpPr>
        <xdr:cNvPr id="82" name="楕円 81"/>
        <xdr:cNvSpPr/>
      </xdr:nvSpPr>
      <xdr:spPr>
        <a:xfrm>
          <a:off x="3746500" y="6446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23830</xdr:rowOff>
    </xdr:from>
    <xdr:ext cx="534377" cy="259045"/>
    <xdr:sp macro="" textlink="">
      <xdr:nvSpPr>
        <xdr:cNvPr id="83" name="テキスト ボックス 82"/>
        <xdr:cNvSpPr txBox="1"/>
      </xdr:nvSpPr>
      <xdr:spPr>
        <a:xfrm>
          <a:off x="3530111" y="653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62217</xdr:rowOff>
    </xdr:from>
    <xdr:to>
      <xdr:col>15</xdr:col>
      <xdr:colOff>101600</xdr:colOff>
      <xdr:row>37</xdr:row>
      <xdr:rowOff>163817</xdr:rowOff>
    </xdr:to>
    <xdr:sp macro="" textlink="">
      <xdr:nvSpPr>
        <xdr:cNvPr id="84" name="楕円 83"/>
        <xdr:cNvSpPr/>
      </xdr:nvSpPr>
      <xdr:spPr>
        <a:xfrm>
          <a:off x="2857500" y="6405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154944</xdr:rowOff>
    </xdr:from>
    <xdr:ext cx="534377" cy="259045"/>
    <xdr:sp macro="" textlink="">
      <xdr:nvSpPr>
        <xdr:cNvPr id="85" name="テキスト ボックス 84"/>
        <xdr:cNvSpPr txBox="1"/>
      </xdr:nvSpPr>
      <xdr:spPr>
        <a:xfrm>
          <a:off x="2641111" y="649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140030</xdr:rowOff>
    </xdr:from>
    <xdr:to>
      <xdr:col>10</xdr:col>
      <xdr:colOff>165100</xdr:colOff>
      <xdr:row>38</xdr:row>
      <xdr:rowOff>70180</xdr:rowOff>
    </xdr:to>
    <xdr:sp macro="" textlink="">
      <xdr:nvSpPr>
        <xdr:cNvPr id="86" name="楕円 85"/>
        <xdr:cNvSpPr/>
      </xdr:nvSpPr>
      <xdr:spPr>
        <a:xfrm>
          <a:off x="1968500" y="648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61307</xdr:rowOff>
    </xdr:from>
    <xdr:ext cx="534377" cy="259045"/>
    <xdr:sp macro="" textlink="">
      <xdr:nvSpPr>
        <xdr:cNvPr id="87" name="テキスト ボックス 86"/>
        <xdr:cNvSpPr txBox="1"/>
      </xdr:nvSpPr>
      <xdr:spPr>
        <a:xfrm>
          <a:off x="1752111" y="6576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85192</xdr:rowOff>
    </xdr:from>
    <xdr:to>
      <xdr:col>6</xdr:col>
      <xdr:colOff>38100</xdr:colOff>
      <xdr:row>38</xdr:row>
      <xdr:rowOff>15342</xdr:rowOff>
    </xdr:to>
    <xdr:sp macro="" textlink="">
      <xdr:nvSpPr>
        <xdr:cNvPr id="88" name="楕円 87"/>
        <xdr:cNvSpPr/>
      </xdr:nvSpPr>
      <xdr:spPr>
        <a:xfrm>
          <a:off x="1079500" y="6428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6469</xdr:rowOff>
    </xdr:from>
    <xdr:ext cx="534377" cy="259045"/>
    <xdr:sp macro="" textlink="">
      <xdr:nvSpPr>
        <xdr:cNvPr id="89" name="テキスト ボックス 88"/>
        <xdr:cNvSpPr txBox="1"/>
      </xdr:nvSpPr>
      <xdr:spPr>
        <a:xfrm>
          <a:off x="863111" y="652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138620</xdr:rowOff>
    </xdr:from>
    <xdr:to>
      <xdr:col>24</xdr:col>
      <xdr:colOff>62865</xdr:colOff>
      <xdr:row>59</xdr:row>
      <xdr:rowOff>43700</xdr:rowOff>
    </xdr:to>
    <xdr:cxnSp macro="">
      <xdr:nvCxnSpPr>
        <xdr:cNvPr id="114" name="直線コネクタ 113"/>
        <xdr:cNvCxnSpPr/>
      </xdr:nvCxnSpPr>
      <xdr:spPr>
        <a:xfrm flipV="1">
          <a:off x="4633595" y="8882570"/>
          <a:ext cx="1270" cy="1276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47527</xdr:rowOff>
    </xdr:from>
    <xdr:ext cx="534377" cy="259045"/>
    <xdr:sp macro="" textlink="">
      <xdr:nvSpPr>
        <xdr:cNvPr id="115" name="物件費最小値テキスト"/>
        <xdr:cNvSpPr txBox="1"/>
      </xdr:nvSpPr>
      <xdr:spPr>
        <a:xfrm>
          <a:off x="4686300" y="10163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43700</xdr:rowOff>
    </xdr:from>
    <xdr:to>
      <xdr:col>24</xdr:col>
      <xdr:colOff>152400</xdr:colOff>
      <xdr:row>59</xdr:row>
      <xdr:rowOff>43700</xdr:rowOff>
    </xdr:to>
    <xdr:cxnSp macro="">
      <xdr:nvCxnSpPr>
        <xdr:cNvPr id="116" name="直線コネクタ 115"/>
        <xdr:cNvCxnSpPr/>
      </xdr:nvCxnSpPr>
      <xdr:spPr>
        <a:xfrm>
          <a:off x="4546600" y="1015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85297</xdr:rowOff>
    </xdr:from>
    <xdr:ext cx="599010" cy="259045"/>
    <xdr:sp macro="" textlink="">
      <xdr:nvSpPr>
        <xdr:cNvPr id="117" name="物件費最大値テキスト"/>
        <xdr:cNvSpPr txBox="1"/>
      </xdr:nvSpPr>
      <xdr:spPr>
        <a:xfrm>
          <a:off x="4686300" y="8657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138620</xdr:rowOff>
    </xdr:from>
    <xdr:to>
      <xdr:col>24</xdr:col>
      <xdr:colOff>152400</xdr:colOff>
      <xdr:row>51</xdr:row>
      <xdr:rowOff>138620</xdr:rowOff>
    </xdr:to>
    <xdr:cxnSp macro="">
      <xdr:nvCxnSpPr>
        <xdr:cNvPr id="118" name="直線コネクタ 117"/>
        <xdr:cNvCxnSpPr/>
      </xdr:nvCxnSpPr>
      <xdr:spPr>
        <a:xfrm>
          <a:off x="4546600" y="8882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17717</xdr:rowOff>
    </xdr:from>
    <xdr:to>
      <xdr:col>24</xdr:col>
      <xdr:colOff>63500</xdr:colOff>
      <xdr:row>56</xdr:row>
      <xdr:rowOff>58382</xdr:rowOff>
    </xdr:to>
    <xdr:cxnSp macro="">
      <xdr:nvCxnSpPr>
        <xdr:cNvPr id="119" name="直線コネクタ 118"/>
        <xdr:cNvCxnSpPr/>
      </xdr:nvCxnSpPr>
      <xdr:spPr>
        <a:xfrm flipV="1">
          <a:off x="3797300" y="9447467"/>
          <a:ext cx="838200" cy="212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162730</xdr:rowOff>
    </xdr:from>
    <xdr:ext cx="534377" cy="259045"/>
    <xdr:sp macro="" textlink="">
      <xdr:nvSpPr>
        <xdr:cNvPr id="120" name="物件費平均値テキスト"/>
        <xdr:cNvSpPr txBox="1"/>
      </xdr:nvSpPr>
      <xdr:spPr>
        <a:xfrm>
          <a:off x="4686300" y="95924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12853</xdr:rowOff>
    </xdr:from>
    <xdr:to>
      <xdr:col>24</xdr:col>
      <xdr:colOff>114300</xdr:colOff>
      <xdr:row>56</xdr:row>
      <xdr:rowOff>114453</xdr:rowOff>
    </xdr:to>
    <xdr:sp macro="" textlink="">
      <xdr:nvSpPr>
        <xdr:cNvPr id="121" name="フローチャート: 判断 120"/>
        <xdr:cNvSpPr/>
      </xdr:nvSpPr>
      <xdr:spPr>
        <a:xfrm>
          <a:off x="4584700" y="9614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58382</xdr:rowOff>
    </xdr:from>
    <xdr:to>
      <xdr:col>19</xdr:col>
      <xdr:colOff>177800</xdr:colOff>
      <xdr:row>57</xdr:row>
      <xdr:rowOff>19494</xdr:rowOff>
    </xdr:to>
    <xdr:cxnSp macro="">
      <xdr:nvCxnSpPr>
        <xdr:cNvPr id="122" name="直線コネクタ 121"/>
        <xdr:cNvCxnSpPr/>
      </xdr:nvCxnSpPr>
      <xdr:spPr>
        <a:xfrm flipV="1">
          <a:off x="2908300" y="9659582"/>
          <a:ext cx="889000" cy="132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8699</xdr:rowOff>
    </xdr:from>
    <xdr:to>
      <xdr:col>20</xdr:col>
      <xdr:colOff>38100</xdr:colOff>
      <xdr:row>56</xdr:row>
      <xdr:rowOff>110299</xdr:rowOff>
    </xdr:to>
    <xdr:sp macro="" textlink="">
      <xdr:nvSpPr>
        <xdr:cNvPr id="123" name="フローチャート: 判断 122"/>
        <xdr:cNvSpPr/>
      </xdr:nvSpPr>
      <xdr:spPr>
        <a:xfrm>
          <a:off x="3746500" y="9609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101426</xdr:rowOff>
    </xdr:from>
    <xdr:ext cx="534377" cy="259045"/>
    <xdr:sp macro="" textlink="">
      <xdr:nvSpPr>
        <xdr:cNvPr id="124" name="テキスト ボックス 123"/>
        <xdr:cNvSpPr txBox="1"/>
      </xdr:nvSpPr>
      <xdr:spPr>
        <a:xfrm>
          <a:off x="3530111" y="9702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110516</xdr:rowOff>
    </xdr:from>
    <xdr:to>
      <xdr:col>15</xdr:col>
      <xdr:colOff>50800</xdr:colOff>
      <xdr:row>57</xdr:row>
      <xdr:rowOff>19494</xdr:rowOff>
    </xdr:to>
    <xdr:cxnSp macro="">
      <xdr:nvCxnSpPr>
        <xdr:cNvPr id="125" name="直線コネクタ 124"/>
        <xdr:cNvCxnSpPr/>
      </xdr:nvCxnSpPr>
      <xdr:spPr>
        <a:xfrm>
          <a:off x="2019300" y="9711716"/>
          <a:ext cx="889000" cy="80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92481</xdr:rowOff>
    </xdr:from>
    <xdr:to>
      <xdr:col>15</xdr:col>
      <xdr:colOff>101600</xdr:colOff>
      <xdr:row>57</xdr:row>
      <xdr:rowOff>22631</xdr:rowOff>
    </xdr:to>
    <xdr:sp macro="" textlink="">
      <xdr:nvSpPr>
        <xdr:cNvPr id="126" name="フローチャート: 判断 125"/>
        <xdr:cNvSpPr/>
      </xdr:nvSpPr>
      <xdr:spPr>
        <a:xfrm>
          <a:off x="2857500" y="969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39158</xdr:rowOff>
    </xdr:from>
    <xdr:ext cx="534377" cy="259045"/>
    <xdr:sp macro="" textlink="">
      <xdr:nvSpPr>
        <xdr:cNvPr id="127" name="テキスト ボックス 126"/>
        <xdr:cNvSpPr txBox="1"/>
      </xdr:nvSpPr>
      <xdr:spPr>
        <a:xfrm>
          <a:off x="2641111" y="9468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110516</xdr:rowOff>
    </xdr:from>
    <xdr:to>
      <xdr:col>10</xdr:col>
      <xdr:colOff>114300</xdr:colOff>
      <xdr:row>57</xdr:row>
      <xdr:rowOff>106108</xdr:rowOff>
    </xdr:to>
    <xdr:cxnSp macro="">
      <xdr:nvCxnSpPr>
        <xdr:cNvPr id="128" name="直線コネクタ 127"/>
        <xdr:cNvCxnSpPr/>
      </xdr:nvCxnSpPr>
      <xdr:spPr>
        <a:xfrm flipV="1">
          <a:off x="1130300" y="9711716"/>
          <a:ext cx="889000" cy="167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142469</xdr:rowOff>
    </xdr:from>
    <xdr:to>
      <xdr:col>10</xdr:col>
      <xdr:colOff>165100</xdr:colOff>
      <xdr:row>57</xdr:row>
      <xdr:rowOff>72619</xdr:rowOff>
    </xdr:to>
    <xdr:sp macro="" textlink="">
      <xdr:nvSpPr>
        <xdr:cNvPr id="129" name="フローチャート: 判断 128"/>
        <xdr:cNvSpPr/>
      </xdr:nvSpPr>
      <xdr:spPr>
        <a:xfrm>
          <a:off x="1968500" y="974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63746</xdr:rowOff>
    </xdr:from>
    <xdr:ext cx="534377" cy="259045"/>
    <xdr:sp macro="" textlink="">
      <xdr:nvSpPr>
        <xdr:cNvPr id="130" name="テキスト ボックス 129"/>
        <xdr:cNvSpPr txBox="1"/>
      </xdr:nvSpPr>
      <xdr:spPr>
        <a:xfrm>
          <a:off x="1752111" y="9836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163411</xdr:rowOff>
    </xdr:from>
    <xdr:to>
      <xdr:col>6</xdr:col>
      <xdr:colOff>38100</xdr:colOff>
      <xdr:row>57</xdr:row>
      <xdr:rowOff>93561</xdr:rowOff>
    </xdr:to>
    <xdr:sp macro="" textlink="">
      <xdr:nvSpPr>
        <xdr:cNvPr id="131" name="フローチャート: 判断 130"/>
        <xdr:cNvSpPr/>
      </xdr:nvSpPr>
      <xdr:spPr>
        <a:xfrm>
          <a:off x="1079500" y="976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110088</xdr:rowOff>
    </xdr:from>
    <xdr:ext cx="534377" cy="259045"/>
    <xdr:sp macro="" textlink="">
      <xdr:nvSpPr>
        <xdr:cNvPr id="132" name="テキスト ボックス 131"/>
        <xdr:cNvSpPr txBox="1"/>
      </xdr:nvSpPr>
      <xdr:spPr>
        <a:xfrm>
          <a:off x="863111" y="9539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138367</xdr:rowOff>
    </xdr:from>
    <xdr:to>
      <xdr:col>24</xdr:col>
      <xdr:colOff>114300</xdr:colOff>
      <xdr:row>55</xdr:row>
      <xdr:rowOff>68517</xdr:rowOff>
    </xdr:to>
    <xdr:sp macro="" textlink="">
      <xdr:nvSpPr>
        <xdr:cNvPr id="138" name="楕円 137"/>
        <xdr:cNvSpPr/>
      </xdr:nvSpPr>
      <xdr:spPr>
        <a:xfrm>
          <a:off x="4584700" y="9396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161244</xdr:rowOff>
    </xdr:from>
    <xdr:ext cx="599010" cy="259045"/>
    <xdr:sp macro="" textlink="">
      <xdr:nvSpPr>
        <xdr:cNvPr id="139" name="物件費該当値テキスト"/>
        <xdr:cNvSpPr txBox="1"/>
      </xdr:nvSpPr>
      <xdr:spPr>
        <a:xfrm>
          <a:off x="4686300" y="9248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7582</xdr:rowOff>
    </xdr:from>
    <xdr:to>
      <xdr:col>20</xdr:col>
      <xdr:colOff>38100</xdr:colOff>
      <xdr:row>56</xdr:row>
      <xdr:rowOff>109182</xdr:rowOff>
    </xdr:to>
    <xdr:sp macro="" textlink="">
      <xdr:nvSpPr>
        <xdr:cNvPr id="140" name="楕円 139"/>
        <xdr:cNvSpPr/>
      </xdr:nvSpPr>
      <xdr:spPr>
        <a:xfrm>
          <a:off x="3746500" y="9608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125709</xdr:rowOff>
    </xdr:from>
    <xdr:ext cx="534377" cy="259045"/>
    <xdr:sp macro="" textlink="">
      <xdr:nvSpPr>
        <xdr:cNvPr id="141" name="テキスト ボックス 140"/>
        <xdr:cNvSpPr txBox="1"/>
      </xdr:nvSpPr>
      <xdr:spPr>
        <a:xfrm>
          <a:off x="3530111" y="9384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140144</xdr:rowOff>
    </xdr:from>
    <xdr:to>
      <xdr:col>15</xdr:col>
      <xdr:colOff>101600</xdr:colOff>
      <xdr:row>57</xdr:row>
      <xdr:rowOff>70294</xdr:rowOff>
    </xdr:to>
    <xdr:sp macro="" textlink="">
      <xdr:nvSpPr>
        <xdr:cNvPr id="142" name="楕円 141"/>
        <xdr:cNvSpPr/>
      </xdr:nvSpPr>
      <xdr:spPr>
        <a:xfrm>
          <a:off x="2857500" y="974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61421</xdr:rowOff>
    </xdr:from>
    <xdr:ext cx="534377" cy="259045"/>
    <xdr:sp macro="" textlink="">
      <xdr:nvSpPr>
        <xdr:cNvPr id="143" name="テキスト ボックス 142"/>
        <xdr:cNvSpPr txBox="1"/>
      </xdr:nvSpPr>
      <xdr:spPr>
        <a:xfrm>
          <a:off x="2641111" y="9834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59716</xdr:rowOff>
    </xdr:from>
    <xdr:to>
      <xdr:col>10</xdr:col>
      <xdr:colOff>165100</xdr:colOff>
      <xdr:row>56</xdr:row>
      <xdr:rowOff>161316</xdr:rowOff>
    </xdr:to>
    <xdr:sp macro="" textlink="">
      <xdr:nvSpPr>
        <xdr:cNvPr id="144" name="楕円 143"/>
        <xdr:cNvSpPr/>
      </xdr:nvSpPr>
      <xdr:spPr>
        <a:xfrm>
          <a:off x="1968500" y="966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6393</xdr:rowOff>
    </xdr:from>
    <xdr:ext cx="534377" cy="259045"/>
    <xdr:sp macro="" textlink="">
      <xdr:nvSpPr>
        <xdr:cNvPr id="145" name="テキスト ボックス 144"/>
        <xdr:cNvSpPr txBox="1"/>
      </xdr:nvSpPr>
      <xdr:spPr>
        <a:xfrm>
          <a:off x="1752111" y="9436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55308</xdr:rowOff>
    </xdr:from>
    <xdr:to>
      <xdr:col>6</xdr:col>
      <xdr:colOff>38100</xdr:colOff>
      <xdr:row>57</xdr:row>
      <xdr:rowOff>156908</xdr:rowOff>
    </xdr:to>
    <xdr:sp macro="" textlink="">
      <xdr:nvSpPr>
        <xdr:cNvPr id="146" name="楕円 145"/>
        <xdr:cNvSpPr/>
      </xdr:nvSpPr>
      <xdr:spPr>
        <a:xfrm>
          <a:off x="1079500" y="9827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148035</xdr:rowOff>
    </xdr:from>
    <xdr:ext cx="534377" cy="259045"/>
    <xdr:sp macro="" textlink="">
      <xdr:nvSpPr>
        <xdr:cNvPr id="147" name="テキスト ボックス 146"/>
        <xdr:cNvSpPr txBox="1"/>
      </xdr:nvSpPr>
      <xdr:spPr>
        <a:xfrm>
          <a:off x="863111" y="9920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137795</xdr:rowOff>
    </xdr:from>
    <xdr:to>
      <xdr:col>24</xdr:col>
      <xdr:colOff>62865</xdr:colOff>
      <xdr:row>78</xdr:row>
      <xdr:rowOff>150749</xdr:rowOff>
    </xdr:to>
    <xdr:cxnSp macro="">
      <xdr:nvCxnSpPr>
        <xdr:cNvPr id="171" name="直線コネクタ 170"/>
        <xdr:cNvCxnSpPr/>
      </xdr:nvCxnSpPr>
      <xdr:spPr>
        <a:xfrm flipV="1">
          <a:off x="4633595" y="12139295"/>
          <a:ext cx="1270" cy="1384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154576</xdr:rowOff>
    </xdr:from>
    <xdr:ext cx="469744" cy="259045"/>
    <xdr:sp macro="" textlink="">
      <xdr:nvSpPr>
        <xdr:cNvPr id="172" name="維持補修費最小値テキスト"/>
        <xdr:cNvSpPr txBox="1"/>
      </xdr:nvSpPr>
      <xdr:spPr>
        <a:xfrm>
          <a:off x="4686300" y="13527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150749</xdr:rowOff>
    </xdr:from>
    <xdr:to>
      <xdr:col>24</xdr:col>
      <xdr:colOff>152400</xdr:colOff>
      <xdr:row>78</xdr:row>
      <xdr:rowOff>150749</xdr:rowOff>
    </xdr:to>
    <xdr:cxnSp macro="">
      <xdr:nvCxnSpPr>
        <xdr:cNvPr id="173" name="直線コネクタ 172"/>
        <xdr:cNvCxnSpPr/>
      </xdr:nvCxnSpPr>
      <xdr:spPr>
        <a:xfrm>
          <a:off x="4546600" y="13523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84472</xdr:rowOff>
    </xdr:from>
    <xdr:ext cx="534377" cy="259045"/>
    <xdr:sp macro="" textlink="">
      <xdr:nvSpPr>
        <xdr:cNvPr id="174" name="維持補修費最大値テキスト"/>
        <xdr:cNvSpPr txBox="1"/>
      </xdr:nvSpPr>
      <xdr:spPr>
        <a:xfrm>
          <a:off x="4686300" y="11914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137795</xdr:rowOff>
    </xdr:from>
    <xdr:to>
      <xdr:col>24</xdr:col>
      <xdr:colOff>152400</xdr:colOff>
      <xdr:row>70</xdr:row>
      <xdr:rowOff>137795</xdr:rowOff>
    </xdr:to>
    <xdr:cxnSp macro="">
      <xdr:nvCxnSpPr>
        <xdr:cNvPr id="175" name="直線コネクタ 174"/>
        <xdr:cNvCxnSpPr/>
      </xdr:nvCxnSpPr>
      <xdr:spPr>
        <a:xfrm>
          <a:off x="4546600" y="1213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142481</xdr:rowOff>
    </xdr:from>
    <xdr:to>
      <xdr:col>24</xdr:col>
      <xdr:colOff>63500</xdr:colOff>
      <xdr:row>78</xdr:row>
      <xdr:rowOff>13970</xdr:rowOff>
    </xdr:to>
    <xdr:cxnSp macro="">
      <xdr:nvCxnSpPr>
        <xdr:cNvPr id="176" name="直線コネクタ 175"/>
        <xdr:cNvCxnSpPr/>
      </xdr:nvCxnSpPr>
      <xdr:spPr>
        <a:xfrm flipV="1">
          <a:off x="3797300" y="13344131"/>
          <a:ext cx="838200" cy="4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47844</xdr:rowOff>
    </xdr:from>
    <xdr:ext cx="469744" cy="259045"/>
    <xdr:sp macro="" textlink="">
      <xdr:nvSpPr>
        <xdr:cNvPr id="177" name="維持補修費平均値テキスト"/>
        <xdr:cNvSpPr txBox="1"/>
      </xdr:nvSpPr>
      <xdr:spPr>
        <a:xfrm>
          <a:off x="4686300" y="130780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24967</xdr:rowOff>
    </xdr:from>
    <xdr:to>
      <xdr:col>24</xdr:col>
      <xdr:colOff>114300</xdr:colOff>
      <xdr:row>77</xdr:row>
      <xdr:rowOff>126567</xdr:rowOff>
    </xdr:to>
    <xdr:sp macro="" textlink="">
      <xdr:nvSpPr>
        <xdr:cNvPr id="178" name="フローチャート: 判断 177"/>
        <xdr:cNvSpPr/>
      </xdr:nvSpPr>
      <xdr:spPr>
        <a:xfrm>
          <a:off x="4584700" y="13226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13970</xdr:rowOff>
    </xdr:from>
    <xdr:to>
      <xdr:col>19</xdr:col>
      <xdr:colOff>177800</xdr:colOff>
      <xdr:row>78</xdr:row>
      <xdr:rowOff>35801</xdr:rowOff>
    </xdr:to>
    <xdr:cxnSp macro="">
      <xdr:nvCxnSpPr>
        <xdr:cNvPr id="179" name="直線コネクタ 178"/>
        <xdr:cNvCxnSpPr/>
      </xdr:nvCxnSpPr>
      <xdr:spPr>
        <a:xfrm flipV="1">
          <a:off x="2908300" y="13387070"/>
          <a:ext cx="889000" cy="21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140602</xdr:rowOff>
    </xdr:from>
    <xdr:to>
      <xdr:col>20</xdr:col>
      <xdr:colOff>38100</xdr:colOff>
      <xdr:row>77</xdr:row>
      <xdr:rowOff>70752</xdr:rowOff>
    </xdr:to>
    <xdr:sp macro="" textlink="">
      <xdr:nvSpPr>
        <xdr:cNvPr id="180" name="フローチャート: 判断 179"/>
        <xdr:cNvSpPr/>
      </xdr:nvSpPr>
      <xdr:spPr>
        <a:xfrm>
          <a:off x="3746500" y="1317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87278</xdr:rowOff>
    </xdr:from>
    <xdr:ext cx="469744" cy="259045"/>
    <xdr:sp macro="" textlink="">
      <xdr:nvSpPr>
        <xdr:cNvPr id="181" name="テキスト ボックス 180"/>
        <xdr:cNvSpPr txBox="1"/>
      </xdr:nvSpPr>
      <xdr:spPr>
        <a:xfrm>
          <a:off x="3562428" y="12946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16638</xdr:rowOff>
    </xdr:from>
    <xdr:to>
      <xdr:col>15</xdr:col>
      <xdr:colOff>50800</xdr:colOff>
      <xdr:row>78</xdr:row>
      <xdr:rowOff>35801</xdr:rowOff>
    </xdr:to>
    <xdr:cxnSp macro="">
      <xdr:nvCxnSpPr>
        <xdr:cNvPr id="182" name="直線コネクタ 181"/>
        <xdr:cNvCxnSpPr/>
      </xdr:nvCxnSpPr>
      <xdr:spPr>
        <a:xfrm>
          <a:off x="2019300" y="13389738"/>
          <a:ext cx="889000" cy="19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115342</xdr:rowOff>
    </xdr:from>
    <xdr:to>
      <xdr:col>15</xdr:col>
      <xdr:colOff>101600</xdr:colOff>
      <xdr:row>77</xdr:row>
      <xdr:rowOff>45492</xdr:rowOff>
    </xdr:to>
    <xdr:sp macro="" textlink="">
      <xdr:nvSpPr>
        <xdr:cNvPr id="183" name="フローチャート: 判断 182"/>
        <xdr:cNvSpPr/>
      </xdr:nvSpPr>
      <xdr:spPr>
        <a:xfrm>
          <a:off x="2857500" y="13145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62018</xdr:rowOff>
    </xdr:from>
    <xdr:ext cx="534377" cy="259045"/>
    <xdr:sp macro="" textlink="">
      <xdr:nvSpPr>
        <xdr:cNvPr id="184" name="テキスト ボックス 183"/>
        <xdr:cNvSpPr txBox="1"/>
      </xdr:nvSpPr>
      <xdr:spPr>
        <a:xfrm>
          <a:off x="2641111" y="12920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16638</xdr:rowOff>
    </xdr:from>
    <xdr:to>
      <xdr:col>10</xdr:col>
      <xdr:colOff>114300</xdr:colOff>
      <xdr:row>78</xdr:row>
      <xdr:rowOff>53708</xdr:rowOff>
    </xdr:to>
    <xdr:cxnSp macro="">
      <xdr:nvCxnSpPr>
        <xdr:cNvPr id="185" name="直線コネクタ 184"/>
        <xdr:cNvCxnSpPr/>
      </xdr:nvCxnSpPr>
      <xdr:spPr>
        <a:xfrm flipV="1">
          <a:off x="1130300" y="13389738"/>
          <a:ext cx="889000" cy="37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134162</xdr:rowOff>
    </xdr:from>
    <xdr:to>
      <xdr:col>10</xdr:col>
      <xdr:colOff>165100</xdr:colOff>
      <xdr:row>77</xdr:row>
      <xdr:rowOff>64312</xdr:rowOff>
    </xdr:to>
    <xdr:sp macro="" textlink="">
      <xdr:nvSpPr>
        <xdr:cNvPr id="186" name="フローチャート: 判断 185"/>
        <xdr:cNvSpPr/>
      </xdr:nvSpPr>
      <xdr:spPr>
        <a:xfrm>
          <a:off x="1968500" y="13164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80840</xdr:rowOff>
    </xdr:from>
    <xdr:ext cx="469744" cy="259045"/>
    <xdr:sp macro="" textlink="">
      <xdr:nvSpPr>
        <xdr:cNvPr id="187" name="テキスト ボックス 186"/>
        <xdr:cNvSpPr txBox="1"/>
      </xdr:nvSpPr>
      <xdr:spPr>
        <a:xfrm>
          <a:off x="1784428" y="12939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95568</xdr:rowOff>
    </xdr:from>
    <xdr:to>
      <xdr:col>6</xdr:col>
      <xdr:colOff>38100</xdr:colOff>
      <xdr:row>78</xdr:row>
      <xdr:rowOff>25718</xdr:rowOff>
    </xdr:to>
    <xdr:sp macro="" textlink="">
      <xdr:nvSpPr>
        <xdr:cNvPr id="188" name="フローチャート: 判断 187"/>
        <xdr:cNvSpPr/>
      </xdr:nvSpPr>
      <xdr:spPr>
        <a:xfrm>
          <a:off x="1079500" y="13297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42245</xdr:rowOff>
    </xdr:from>
    <xdr:ext cx="469744" cy="259045"/>
    <xdr:sp macro="" textlink="">
      <xdr:nvSpPr>
        <xdr:cNvPr id="189" name="テキスト ボックス 188"/>
        <xdr:cNvSpPr txBox="1"/>
      </xdr:nvSpPr>
      <xdr:spPr>
        <a:xfrm>
          <a:off x="895428" y="13072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91681</xdr:rowOff>
    </xdr:from>
    <xdr:to>
      <xdr:col>24</xdr:col>
      <xdr:colOff>114300</xdr:colOff>
      <xdr:row>78</xdr:row>
      <xdr:rowOff>21831</xdr:rowOff>
    </xdr:to>
    <xdr:sp macro="" textlink="">
      <xdr:nvSpPr>
        <xdr:cNvPr id="195" name="楕円 194"/>
        <xdr:cNvSpPr/>
      </xdr:nvSpPr>
      <xdr:spPr>
        <a:xfrm>
          <a:off x="4584700" y="13293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70108</xdr:rowOff>
    </xdr:from>
    <xdr:ext cx="469744" cy="259045"/>
    <xdr:sp macro="" textlink="">
      <xdr:nvSpPr>
        <xdr:cNvPr id="196" name="維持補修費該当値テキスト"/>
        <xdr:cNvSpPr txBox="1"/>
      </xdr:nvSpPr>
      <xdr:spPr>
        <a:xfrm>
          <a:off x="4686300" y="13271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134620</xdr:rowOff>
    </xdr:from>
    <xdr:to>
      <xdr:col>20</xdr:col>
      <xdr:colOff>38100</xdr:colOff>
      <xdr:row>78</xdr:row>
      <xdr:rowOff>64770</xdr:rowOff>
    </xdr:to>
    <xdr:sp macro="" textlink="">
      <xdr:nvSpPr>
        <xdr:cNvPr id="197" name="楕円 196"/>
        <xdr:cNvSpPr/>
      </xdr:nvSpPr>
      <xdr:spPr>
        <a:xfrm>
          <a:off x="3746500" y="1333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55897</xdr:rowOff>
    </xdr:from>
    <xdr:ext cx="469744" cy="259045"/>
    <xdr:sp macro="" textlink="">
      <xdr:nvSpPr>
        <xdr:cNvPr id="198" name="テキスト ボックス 197"/>
        <xdr:cNvSpPr txBox="1"/>
      </xdr:nvSpPr>
      <xdr:spPr>
        <a:xfrm>
          <a:off x="3562428" y="1342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156451</xdr:rowOff>
    </xdr:from>
    <xdr:to>
      <xdr:col>15</xdr:col>
      <xdr:colOff>101600</xdr:colOff>
      <xdr:row>78</xdr:row>
      <xdr:rowOff>86601</xdr:rowOff>
    </xdr:to>
    <xdr:sp macro="" textlink="">
      <xdr:nvSpPr>
        <xdr:cNvPr id="199" name="楕円 198"/>
        <xdr:cNvSpPr/>
      </xdr:nvSpPr>
      <xdr:spPr>
        <a:xfrm>
          <a:off x="2857500" y="13358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77728</xdr:rowOff>
    </xdr:from>
    <xdr:ext cx="469744" cy="259045"/>
    <xdr:sp macro="" textlink="">
      <xdr:nvSpPr>
        <xdr:cNvPr id="200" name="テキスト ボックス 199"/>
        <xdr:cNvSpPr txBox="1"/>
      </xdr:nvSpPr>
      <xdr:spPr>
        <a:xfrm>
          <a:off x="2673428" y="13450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137288</xdr:rowOff>
    </xdr:from>
    <xdr:to>
      <xdr:col>10</xdr:col>
      <xdr:colOff>165100</xdr:colOff>
      <xdr:row>78</xdr:row>
      <xdr:rowOff>67438</xdr:rowOff>
    </xdr:to>
    <xdr:sp macro="" textlink="">
      <xdr:nvSpPr>
        <xdr:cNvPr id="201" name="楕円 200"/>
        <xdr:cNvSpPr/>
      </xdr:nvSpPr>
      <xdr:spPr>
        <a:xfrm>
          <a:off x="1968500" y="13338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58565</xdr:rowOff>
    </xdr:from>
    <xdr:ext cx="469744" cy="259045"/>
    <xdr:sp macro="" textlink="">
      <xdr:nvSpPr>
        <xdr:cNvPr id="202" name="テキスト ボックス 201"/>
        <xdr:cNvSpPr txBox="1"/>
      </xdr:nvSpPr>
      <xdr:spPr>
        <a:xfrm>
          <a:off x="1784428" y="13431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2908</xdr:rowOff>
    </xdr:from>
    <xdr:to>
      <xdr:col>6</xdr:col>
      <xdr:colOff>38100</xdr:colOff>
      <xdr:row>78</xdr:row>
      <xdr:rowOff>104508</xdr:rowOff>
    </xdr:to>
    <xdr:sp macro="" textlink="">
      <xdr:nvSpPr>
        <xdr:cNvPr id="203" name="楕円 202"/>
        <xdr:cNvSpPr/>
      </xdr:nvSpPr>
      <xdr:spPr>
        <a:xfrm>
          <a:off x="1079500" y="13376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95635</xdr:rowOff>
    </xdr:from>
    <xdr:ext cx="469744" cy="259045"/>
    <xdr:sp macro="" textlink="">
      <xdr:nvSpPr>
        <xdr:cNvPr id="204" name="テキスト ボックス 203"/>
        <xdr:cNvSpPr txBox="1"/>
      </xdr:nvSpPr>
      <xdr:spPr>
        <a:xfrm>
          <a:off x="895428" y="13468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141452</xdr:rowOff>
    </xdr:from>
    <xdr:to>
      <xdr:col>24</xdr:col>
      <xdr:colOff>62865</xdr:colOff>
      <xdr:row>98</xdr:row>
      <xdr:rowOff>61354</xdr:rowOff>
    </xdr:to>
    <xdr:cxnSp macro="">
      <xdr:nvCxnSpPr>
        <xdr:cNvPr id="229" name="直線コネクタ 228"/>
        <xdr:cNvCxnSpPr/>
      </xdr:nvCxnSpPr>
      <xdr:spPr>
        <a:xfrm flipV="1">
          <a:off x="4633595" y="15571952"/>
          <a:ext cx="1270" cy="1291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65181</xdr:rowOff>
    </xdr:from>
    <xdr:ext cx="534377" cy="259045"/>
    <xdr:sp macro="" textlink="">
      <xdr:nvSpPr>
        <xdr:cNvPr id="230" name="扶助費最小値テキスト"/>
        <xdr:cNvSpPr txBox="1"/>
      </xdr:nvSpPr>
      <xdr:spPr>
        <a:xfrm>
          <a:off x="4686300" y="16867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61354</xdr:rowOff>
    </xdr:from>
    <xdr:to>
      <xdr:col>24</xdr:col>
      <xdr:colOff>152400</xdr:colOff>
      <xdr:row>98</xdr:row>
      <xdr:rowOff>61354</xdr:rowOff>
    </xdr:to>
    <xdr:cxnSp macro="">
      <xdr:nvCxnSpPr>
        <xdr:cNvPr id="231" name="直線コネクタ 230"/>
        <xdr:cNvCxnSpPr/>
      </xdr:nvCxnSpPr>
      <xdr:spPr>
        <a:xfrm>
          <a:off x="4546600" y="16863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88129</xdr:rowOff>
    </xdr:from>
    <xdr:ext cx="599010" cy="259045"/>
    <xdr:sp macro="" textlink="">
      <xdr:nvSpPr>
        <xdr:cNvPr id="232" name="扶助費最大値テキスト"/>
        <xdr:cNvSpPr txBox="1"/>
      </xdr:nvSpPr>
      <xdr:spPr>
        <a:xfrm>
          <a:off x="4686300" y="15347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141452</xdr:rowOff>
    </xdr:from>
    <xdr:to>
      <xdr:col>24</xdr:col>
      <xdr:colOff>152400</xdr:colOff>
      <xdr:row>90</xdr:row>
      <xdr:rowOff>141452</xdr:rowOff>
    </xdr:to>
    <xdr:cxnSp macro="">
      <xdr:nvCxnSpPr>
        <xdr:cNvPr id="233" name="直線コネクタ 232"/>
        <xdr:cNvCxnSpPr/>
      </xdr:nvCxnSpPr>
      <xdr:spPr>
        <a:xfrm>
          <a:off x="4546600" y="15571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20955</xdr:rowOff>
    </xdr:from>
    <xdr:to>
      <xdr:col>24</xdr:col>
      <xdr:colOff>63500</xdr:colOff>
      <xdr:row>96</xdr:row>
      <xdr:rowOff>68542</xdr:rowOff>
    </xdr:to>
    <xdr:cxnSp macro="">
      <xdr:nvCxnSpPr>
        <xdr:cNvPr id="234" name="直線コネクタ 233"/>
        <xdr:cNvCxnSpPr/>
      </xdr:nvCxnSpPr>
      <xdr:spPr>
        <a:xfrm flipV="1">
          <a:off x="3797300" y="16480155"/>
          <a:ext cx="838200" cy="47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33214</xdr:rowOff>
    </xdr:from>
    <xdr:ext cx="599010" cy="259045"/>
    <xdr:sp macro="" textlink="">
      <xdr:nvSpPr>
        <xdr:cNvPr id="235" name="扶助費平均値テキスト"/>
        <xdr:cNvSpPr txBox="1"/>
      </xdr:nvSpPr>
      <xdr:spPr>
        <a:xfrm>
          <a:off x="4686300" y="161495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10337</xdr:rowOff>
    </xdr:from>
    <xdr:to>
      <xdr:col>24</xdr:col>
      <xdr:colOff>114300</xdr:colOff>
      <xdr:row>95</xdr:row>
      <xdr:rowOff>111937</xdr:rowOff>
    </xdr:to>
    <xdr:sp macro="" textlink="">
      <xdr:nvSpPr>
        <xdr:cNvPr id="236" name="フローチャート: 判断 235"/>
        <xdr:cNvSpPr/>
      </xdr:nvSpPr>
      <xdr:spPr>
        <a:xfrm>
          <a:off x="4584700" y="16298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115519</xdr:rowOff>
    </xdr:from>
    <xdr:to>
      <xdr:col>19</xdr:col>
      <xdr:colOff>177800</xdr:colOff>
      <xdr:row>96</xdr:row>
      <xdr:rowOff>68542</xdr:rowOff>
    </xdr:to>
    <xdr:cxnSp macro="">
      <xdr:nvCxnSpPr>
        <xdr:cNvPr id="237" name="直線コネクタ 236"/>
        <xdr:cNvCxnSpPr/>
      </xdr:nvCxnSpPr>
      <xdr:spPr>
        <a:xfrm>
          <a:off x="2908300" y="16403269"/>
          <a:ext cx="889000" cy="124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120396</xdr:rowOff>
    </xdr:from>
    <xdr:to>
      <xdr:col>20</xdr:col>
      <xdr:colOff>38100</xdr:colOff>
      <xdr:row>96</xdr:row>
      <xdr:rowOff>50546</xdr:rowOff>
    </xdr:to>
    <xdr:sp macro="" textlink="">
      <xdr:nvSpPr>
        <xdr:cNvPr id="238" name="フローチャート: 判断 237"/>
        <xdr:cNvSpPr/>
      </xdr:nvSpPr>
      <xdr:spPr>
        <a:xfrm>
          <a:off x="3746500" y="16408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67073</xdr:rowOff>
    </xdr:from>
    <xdr:ext cx="599010" cy="259045"/>
    <xdr:sp macro="" textlink="">
      <xdr:nvSpPr>
        <xdr:cNvPr id="239" name="テキスト ボックス 238"/>
        <xdr:cNvSpPr txBox="1"/>
      </xdr:nvSpPr>
      <xdr:spPr>
        <a:xfrm>
          <a:off x="3497795" y="16183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115519</xdr:rowOff>
    </xdr:from>
    <xdr:to>
      <xdr:col>15</xdr:col>
      <xdr:colOff>50800</xdr:colOff>
      <xdr:row>97</xdr:row>
      <xdr:rowOff>45962</xdr:rowOff>
    </xdr:to>
    <xdr:cxnSp macro="">
      <xdr:nvCxnSpPr>
        <xdr:cNvPr id="240" name="直線コネクタ 239"/>
        <xdr:cNvCxnSpPr/>
      </xdr:nvCxnSpPr>
      <xdr:spPr>
        <a:xfrm flipV="1">
          <a:off x="2019300" y="16403269"/>
          <a:ext cx="889000" cy="273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140043</xdr:rowOff>
    </xdr:from>
    <xdr:to>
      <xdr:col>15</xdr:col>
      <xdr:colOff>101600</xdr:colOff>
      <xdr:row>95</xdr:row>
      <xdr:rowOff>70193</xdr:rowOff>
    </xdr:to>
    <xdr:sp macro="" textlink="">
      <xdr:nvSpPr>
        <xdr:cNvPr id="241" name="フローチャート: 判断 240"/>
        <xdr:cNvSpPr/>
      </xdr:nvSpPr>
      <xdr:spPr>
        <a:xfrm>
          <a:off x="2857500" y="16256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86720</xdr:rowOff>
    </xdr:from>
    <xdr:ext cx="599010" cy="259045"/>
    <xdr:sp macro="" textlink="">
      <xdr:nvSpPr>
        <xdr:cNvPr id="242" name="テキスト ボックス 241"/>
        <xdr:cNvSpPr txBox="1"/>
      </xdr:nvSpPr>
      <xdr:spPr>
        <a:xfrm>
          <a:off x="2608795" y="16031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45962</xdr:rowOff>
    </xdr:from>
    <xdr:to>
      <xdr:col>10</xdr:col>
      <xdr:colOff>114300</xdr:colOff>
      <xdr:row>97</xdr:row>
      <xdr:rowOff>82283</xdr:rowOff>
    </xdr:to>
    <xdr:cxnSp macro="">
      <xdr:nvCxnSpPr>
        <xdr:cNvPr id="243" name="直線コネクタ 242"/>
        <xdr:cNvCxnSpPr/>
      </xdr:nvCxnSpPr>
      <xdr:spPr>
        <a:xfrm flipV="1">
          <a:off x="1130300" y="16676612"/>
          <a:ext cx="889000" cy="36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48349</xdr:rowOff>
    </xdr:from>
    <xdr:to>
      <xdr:col>10</xdr:col>
      <xdr:colOff>165100</xdr:colOff>
      <xdr:row>96</xdr:row>
      <xdr:rowOff>149949</xdr:rowOff>
    </xdr:to>
    <xdr:sp macro="" textlink="">
      <xdr:nvSpPr>
        <xdr:cNvPr id="244" name="フローチャート: 判断 243"/>
        <xdr:cNvSpPr/>
      </xdr:nvSpPr>
      <xdr:spPr>
        <a:xfrm>
          <a:off x="1968500" y="16507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166476</xdr:rowOff>
    </xdr:from>
    <xdr:ext cx="534377" cy="259045"/>
    <xdr:sp macro="" textlink="">
      <xdr:nvSpPr>
        <xdr:cNvPr id="245" name="テキスト ボックス 244"/>
        <xdr:cNvSpPr txBox="1"/>
      </xdr:nvSpPr>
      <xdr:spPr>
        <a:xfrm>
          <a:off x="1752111" y="16282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82538</xdr:rowOff>
    </xdr:from>
    <xdr:to>
      <xdr:col>6</xdr:col>
      <xdr:colOff>38100</xdr:colOff>
      <xdr:row>97</xdr:row>
      <xdr:rowOff>12688</xdr:rowOff>
    </xdr:to>
    <xdr:sp macro="" textlink="">
      <xdr:nvSpPr>
        <xdr:cNvPr id="246" name="フローチャート: 判断 245"/>
        <xdr:cNvSpPr/>
      </xdr:nvSpPr>
      <xdr:spPr>
        <a:xfrm>
          <a:off x="1079500" y="1654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29215</xdr:rowOff>
    </xdr:from>
    <xdr:ext cx="534377" cy="259045"/>
    <xdr:sp macro="" textlink="">
      <xdr:nvSpPr>
        <xdr:cNvPr id="247" name="テキスト ボックス 246"/>
        <xdr:cNvSpPr txBox="1"/>
      </xdr:nvSpPr>
      <xdr:spPr>
        <a:xfrm>
          <a:off x="863111" y="16316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141605</xdr:rowOff>
    </xdr:from>
    <xdr:to>
      <xdr:col>24</xdr:col>
      <xdr:colOff>114300</xdr:colOff>
      <xdr:row>96</xdr:row>
      <xdr:rowOff>71755</xdr:rowOff>
    </xdr:to>
    <xdr:sp macro="" textlink="">
      <xdr:nvSpPr>
        <xdr:cNvPr id="253" name="楕円 252"/>
        <xdr:cNvSpPr/>
      </xdr:nvSpPr>
      <xdr:spPr>
        <a:xfrm>
          <a:off x="4584700" y="16429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120032</xdr:rowOff>
    </xdr:from>
    <xdr:ext cx="599010" cy="259045"/>
    <xdr:sp macro="" textlink="">
      <xdr:nvSpPr>
        <xdr:cNvPr id="254" name="扶助費該当値テキスト"/>
        <xdr:cNvSpPr txBox="1"/>
      </xdr:nvSpPr>
      <xdr:spPr>
        <a:xfrm>
          <a:off x="4686300" y="16407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17742</xdr:rowOff>
    </xdr:from>
    <xdr:to>
      <xdr:col>20</xdr:col>
      <xdr:colOff>38100</xdr:colOff>
      <xdr:row>96</xdr:row>
      <xdr:rowOff>119342</xdr:rowOff>
    </xdr:to>
    <xdr:sp macro="" textlink="">
      <xdr:nvSpPr>
        <xdr:cNvPr id="255" name="楕円 254"/>
        <xdr:cNvSpPr/>
      </xdr:nvSpPr>
      <xdr:spPr>
        <a:xfrm>
          <a:off x="3746500" y="16476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110469</xdr:rowOff>
    </xdr:from>
    <xdr:ext cx="534377" cy="259045"/>
    <xdr:sp macro="" textlink="">
      <xdr:nvSpPr>
        <xdr:cNvPr id="256" name="テキスト ボックス 255"/>
        <xdr:cNvSpPr txBox="1"/>
      </xdr:nvSpPr>
      <xdr:spPr>
        <a:xfrm>
          <a:off x="3530111" y="16569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64719</xdr:rowOff>
    </xdr:from>
    <xdr:to>
      <xdr:col>15</xdr:col>
      <xdr:colOff>101600</xdr:colOff>
      <xdr:row>95</xdr:row>
      <xdr:rowOff>166319</xdr:rowOff>
    </xdr:to>
    <xdr:sp macro="" textlink="">
      <xdr:nvSpPr>
        <xdr:cNvPr id="257" name="楕円 256"/>
        <xdr:cNvSpPr/>
      </xdr:nvSpPr>
      <xdr:spPr>
        <a:xfrm>
          <a:off x="2857500" y="16352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157446</xdr:rowOff>
    </xdr:from>
    <xdr:ext cx="599010" cy="259045"/>
    <xdr:sp macro="" textlink="">
      <xdr:nvSpPr>
        <xdr:cNvPr id="258" name="テキスト ボックス 257"/>
        <xdr:cNvSpPr txBox="1"/>
      </xdr:nvSpPr>
      <xdr:spPr>
        <a:xfrm>
          <a:off x="2608795" y="16445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166612</xdr:rowOff>
    </xdr:from>
    <xdr:to>
      <xdr:col>10</xdr:col>
      <xdr:colOff>165100</xdr:colOff>
      <xdr:row>97</xdr:row>
      <xdr:rowOff>96762</xdr:rowOff>
    </xdr:to>
    <xdr:sp macro="" textlink="">
      <xdr:nvSpPr>
        <xdr:cNvPr id="259" name="楕円 258"/>
        <xdr:cNvSpPr/>
      </xdr:nvSpPr>
      <xdr:spPr>
        <a:xfrm>
          <a:off x="1968500" y="1662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87889</xdr:rowOff>
    </xdr:from>
    <xdr:ext cx="534377" cy="259045"/>
    <xdr:sp macro="" textlink="">
      <xdr:nvSpPr>
        <xdr:cNvPr id="260" name="テキスト ボックス 259"/>
        <xdr:cNvSpPr txBox="1"/>
      </xdr:nvSpPr>
      <xdr:spPr>
        <a:xfrm>
          <a:off x="1752111" y="16718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31483</xdr:rowOff>
    </xdr:from>
    <xdr:to>
      <xdr:col>6</xdr:col>
      <xdr:colOff>38100</xdr:colOff>
      <xdr:row>97</xdr:row>
      <xdr:rowOff>133083</xdr:rowOff>
    </xdr:to>
    <xdr:sp macro="" textlink="">
      <xdr:nvSpPr>
        <xdr:cNvPr id="261" name="楕円 260"/>
        <xdr:cNvSpPr/>
      </xdr:nvSpPr>
      <xdr:spPr>
        <a:xfrm>
          <a:off x="1079500" y="1666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124210</xdr:rowOff>
    </xdr:from>
    <xdr:ext cx="534377" cy="259045"/>
    <xdr:sp macro="" textlink="">
      <xdr:nvSpPr>
        <xdr:cNvPr id="262" name="テキスト ボックス 261"/>
        <xdr:cNvSpPr txBox="1"/>
      </xdr:nvSpPr>
      <xdr:spPr>
        <a:xfrm>
          <a:off x="863111" y="16754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168927</xdr:rowOff>
    </xdr:from>
    <xdr:ext cx="531299" cy="259045"/>
    <xdr:sp macro="" textlink="">
      <xdr:nvSpPr>
        <xdr:cNvPr id="275" name="テキスト ボックス 274"/>
        <xdr:cNvSpPr txBox="1"/>
      </xdr:nvSpPr>
      <xdr:spPr>
        <a:xfrm>
          <a:off x="6072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7" name="テキスト ボックス 276"/>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9" name="テキスト ボックス 278"/>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1" name="テキスト ボックス 280"/>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84617</xdr:rowOff>
    </xdr:from>
    <xdr:to>
      <xdr:col>54</xdr:col>
      <xdr:colOff>189865</xdr:colOff>
      <xdr:row>38</xdr:row>
      <xdr:rowOff>140577</xdr:rowOff>
    </xdr:to>
    <xdr:cxnSp macro="">
      <xdr:nvCxnSpPr>
        <xdr:cNvPr id="285" name="直線コネクタ 284"/>
        <xdr:cNvCxnSpPr/>
      </xdr:nvCxnSpPr>
      <xdr:spPr>
        <a:xfrm flipV="1">
          <a:off x="10475595" y="5571017"/>
          <a:ext cx="1270" cy="1084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144404</xdr:rowOff>
    </xdr:from>
    <xdr:ext cx="534377" cy="259045"/>
    <xdr:sp macro="" textlink="">
      <xdr:nvSpPr>
        <xdr:cNvPr id="286" name="補助費等最小値テキスト"/>
        <xdr:cNvSpPr txBox="1"/>
      </xdr:nvSpPr>
      <xdr:spPr>
        <a:xfrm>
          <a:off x="10528300" y="6659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140577</xdr:rowOff>
    </xdr:from>
    <xdr:to>
      <xdr:col>55</xdr:col>
      <xdr:colOff>88900</xdr:colOff>
      <xdr:row>38</xdr:row>
      <xdr:rowOff>140577</xdr:rowOff>
    </xdr:to>
    <xdr:cxnSp macro="">
      <xdr:nvCxnSpPr>
        <xdr:cNvPr id="287" name="直線コネクタ 286"/>
        <xdr:cNvCxnSpPr/>
      </xdr:nvCxnSpPr>
      <xdr:spPr>
        <a:xfrm>
          <a:off x="10388600" y="6655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31294</xdr:rowOff>
    </xdr:from>
    <xdr:ext cx="599010" cy="259045"/>
    <xdr:sp macro="" textlink="">
      <xdr:nvSpPr>
        <xdr:cNvPr id="288" name="補助費等最大値テキスト"/>
        <xdr:cNvSpPr txBox="1"/>
      </xdr:nvSpPr>
      <xdr:spPr>
        <a:xfrm>
          <a:off x="10528300" y="5346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84617</xdr:rowOff>
    </xdr:from>
    <xdr:to>
      <xdr:col>55</xdr:col>
      <xdr:colOff>88900</xdr:colOff>
      <xdr:row>32</xdr:row>
      <xdr:rowOff>84617</xdr:rowOff>
    </xdr:to>
    <xdr:cxnSp macro="">
      <xdr:nvCxnSpPr>
        <xdr:cNvPr id="289" name="直線コネクタ 288"/>
        <xdr:cNvCxnSpPr/>
      </xdr:nvCxnSpPr>
      <xdr:spPr>
        <a:xfrm>
          <a:off x="10388600" y="5571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29359</xdr:rowOff>
    </xdr:from>
    <xdr:to>
      <xdr:col>55</xdr:col>
      <xdr:colOff>0</xdr:colOff>
      <xdr:row>37</xdr:row>
      <xdr:rowOff>73205</xdr:rowOff>
    </xdr:to>
    <xdr:cxnSp macro="">
      <xdr:nvCxnSpPr>
        <xdr:cNvPr id="290" name="直線コネクタ 289"/>
        <xdr:cNvCxnSpPr/>
      </xdr:nvCxnSpPr>
      <xdr:spPr>
        <a:xfrm flipV="1">
          <a:off x="9639300" y="6373009"/>
          <a:ext cx="838200" cy="43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163422</xdr:rowOff>
    </xdr:from>
    <xdr:ext cx="599010" cy="259045"/>
    <xdr:sp macro="" textlink="">
      <xdr:nvSpPr>
        <xdr:cNvPr id="291" name="補助費等平均値テキスト"/>
        <xdr:cNvSpPr txBox="1"/>
      </xdr:nvSpPr>
      <xdr:spPr>
        <a:xfrm>
          <a:off x="10528300" y="59927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140545</xdr:rowOff>
    </xdr:from>
    <xdr:to>
      <xdr:col>55</xdr:col>
      <xdr:colOff>50800</xdr:colOff>
      <xdr:row>36</xdr:row>
      <xdr:rowOff>70695</xdr:rowOff>
    </xdr:to>
    <xdr:sp macro="" textlink="">
      <xdr:nvSpPr>
        <xdr:cNvPr id="292" name="フローチャート: 判断 291"/>
        <xdr:cNvSpPr/>
      </xdr:nvSpPr>
      <xdr:spPr>
        <a:xfrm>
          <a:off x="10426700" y="614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73205</xdr:rowOff>
    </xdr:from>
    <xdr:to>
      <xdr:col>50</xdr:col>
      <xdr:colOff>114300</xdr:colOff>
      <xdr:row>37</xdr:row>
      <xdr:rowOff>89755</xdr:rowOff>
    </xdr:to>
    <xdr:cxnSp macro="">
      <xdr:nvCxnSpPr>
        <xdr:cNvPr id="293" name="直線コネクタ 292"/>
        <xdr:cNvCxnSpPr/>
      </xdr:nvCxnSpPr>
      <xdr:spPr>
        <a:xfrm flipV="1">
          <a:off x="8750300" y="6416855"/>
          <a:ext cx="889000" cy="16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111156</xdr:rowOff>
    </xdr:from>
    <xdr:to>
      <xdr:col>50</xdr:col>
      <xdr:colOff>165100</xdr:colOff>
      <xdr:row>36</xdr:row>
      <xdr:rowOff>41306</xdr:rowOff>
    </xdr:to>
    <xdr:sp macro="" textlink="">
      <xdr:nvSpPr>
        <xdr:cNvPr id="294" name="フローチャート: 判断 293"/>
        <xdr:cNvSpPr/>
      </xdr:nvSpPr>
      <xdr:spPr>
        <a:xfrm>
          <a:off x="9588500" y="611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57833</xdr:rowOff>
    </xdr:from>
    <xdr:ext cx="599010" cy="259045"/>
    <xdr:sp macro="" textlink="">
      <xdr:nvSpPr>
        <xdr:cNvPr id="295" name="テキスト ボックス 294"/>
        <xdr:cNvSpPr txBox="1"/>
      </xdr:nvSpPr>
      <xdr:spPr>
        <a:xfrm>
          <a:off x="9339795" y="5887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35074</xdr:rowOff>
    </xdr:from>
    <xdr:to>
      <xdr:col>45</xdr:col>
      <xdr:colOff>177800</xdr:colOff>
      <xdr:row>37</xdr:row>
      <xdr:rowOff>89755</xdr:rowOff>
    </xdr:to>
    <xdr:cxnSp macro="">
      <xdr:nvCxnSpPr>
        <xdr:cNvPr id="296" name="直線コネクタ 295"/>
        <xdr:cNvCxnSpPr/>
      </xdr:nvCxnSpPr>
      <xdr:spPr>
        <a:xfrm>
          <a:off x="7861300" y="5521474"/>
          <a:ext cx="889000" cy="911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1118</xdr:rowOff>
    </xdr:from>
    <xdr:to>
      <xdr:col>46</xdr:col>
      <xdr:colOff>38100</xdr:colOff>
      <xdr:row>36</xdr:row>
      <xdr:rowOff>102718</xdr:rowOff>
    </xdr:to>
    <xdr:sp macro="" textlink="">
      <xdr:nvSpPr>
        <xdr:cNvPr id="297" name="フローチャート: 判断 296"/>
        <xdr:cNvSpPr/>
      </xdr:nvSpPr>
      <xdr:spPr>
        <a:xfrm>
          <a:off x="8699500" y="6173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119245</xdr:rowOff>
    </xdr:from>
    <xdr:ext cx="534377" cy="259045"/>
    <xdr:sp macro="" textlink="">
      <xdr:nvSpPr>
        <xdr:cNvPr id="298" name="テキスト ボックス 297"/>
        <xdr:cNvSpPr txBox="1"/>
      </xdr:nvSpPr>
      <xdr:spPr>
        <a:xfrm>
          <a:off x="8483111" y="5948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35074</xdr:rowOff>
    </xdr:from>
    <xdr:to>
      <xdr:col>41</xdr:col>
      <xdr:colOff>50800</xdr:colOff>
      <xdr:row>39</xdr:row>
      <xdr:rowOff>9517</xdr:rowOff>
    </xdr:to>
    <xdr:cxnSp macro="">
      <xdr:nvCxnSpPr>
        <xdr:cNvPr id="299" name="直線コネクタ 298"/>
        <xdr:cNvCxnSpPr/>
      </xdr:nvCxnSpPr>
      <xdr:spPr>
        <a:xfrm flipV="1">
          <a:off x="6972300" y="5521474"/>
          <a:ext cx="889000" cy="1174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100037</xdr:rowOff>
    </xdr:from>
    <xdr:to>
      <xdr:col>41</xdr:col>
      <xdr:colOff>101600</xdr:colOff>
      <xdr:row>31</xdr:row>
      <xdr:rowOff>30187</xdr:rowOff>
    </xdr:to>
    <xdr:sp macro="" textlink="">
      <xdr:nvSpPr>
        <xdr:cNvPr id="300" name="フローチャート: 判断 299"/>
        <xdr:cNvSpPr/>
      </xdr:nvSpPr>
      <xdr:spPr>
        <a:xfrm>
          <a:off x="7810500" y="524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46714</xdr:rowOff>
    </xdr:from>
    <xdr:ext cx="599010" cy="259045"/>
    <xdr:sp macro="" textlink="">
      <xdr:nvSpPr>
        <xdr:cNvPr id="301" name="テキスト ボックス 300"/>
        <xdr:cNvSpPr txBox="1"/>
      </xdr:nvSpPr>
      <xdr:spPr>
        <a:xfrm>
          <a:off x="7561795" y="5018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40418</xdr:rowOff>
    </xdr:from>
    <xdr:to>
      <xdr:col>36</xdr:col>
      <xdr:colOff>165100</xdr:colOff>
      <xdr:row>37</xdr:row>
      <xdr:rowOff>142018</xdr:rowOff>
    </xdr:to>
    <xdr:sp macro="" textlink="">
      <xdr:nvSpPr>
        <xdr:cNvPr id="302" name="フローチャート: 判断 301"/>
        <xdr:cNvSpPr/>
      </xdr:nvSpPr>
      <xdr:spPr>
        <a:xfrm>
          <a:off x="6921500" y="6384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158545</xdr:rowOff>
    </xdr:from>
    <xdr:ext cx="534377" cy="259045"/>
    <xdr:sp macro="" textlink="">
      <xdr:nvSpPr>
        <xdr:cNvPr id="303" name="テキスト ボックス 302"/>
        <xdr:cNvSpPr txBox="1"/>
      </xdr:nvSpPr>
      <xdr:spPr>
        <a:xfrm>
          <a:off x="6705111" y="6159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150009</xdr:rowOff>
    </xdr:from>
    <xdr:to>
      <xdr:col>55</xdr:col>
      <xdr:colOff>50800</xdr:colOff>
      <xdr:row>37</xdr:row>
      <xdr:rowOff>80159</xdr:rowOff>
    </xdr:to>
    <xdr:sp macro="" textlink="">
      <xdr:nvSpPr>
        <xdr:cNvPr id="309" name="楕円 308"/>
        <xdr:cNvSpPr/>
      </xdr:nvSpPr>
      <xdr:spPr>
        <a:xfrm>
          <a:off x="10426700" y="6322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128436</xdr:rowOff>
    </xdr:from>
    <xdr:ext cx="534377" cy="259045"/>
    <xdr:sp macro="" textlink="">
      <xdr:nvSpPr>
        <xdr:cNvPr id="310" name="補助費等該当値テキスト"/>
        <xdr:cNvSpPr txBox="1"/>
      </xdr:nvSpPr>
      <xdr:spPr>
        <a:xfrm>
          <a:off x="10528300" y="6300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22405</xdr:rowOff>
    </xdr:from>
    <xdr:to>
      <xdr:col>50</xdr:col>
      <xdr:colOff>165100</xdr:colOff>
      <xdr:row>37</xdr:row>
      <xdr:rowOff>124005</xdr:rowOff>
    </xdr:to>
    <xdr:sp macro="" textlink="">
      <xdr:nvSpPr>
        <xdr:cNvPr id="311" name="楕円 310"/>
        <xdr:cNvSpPr/>
      </xdr:nvSpPr>
      <xdr:spPr>
        <a:xfrm>
          <a:off x="9588500" y="636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115132</xdr:rowOff>
    </xdr:from>
    <xdr:ext cx="534377" cy="259045"/>
    <xdr:sp macro="" textlink="">
      <xdr:nvSpPr>
        <xdr:cNvPr id="312" name="テキスト ボックス 311"/>
        <xdr:cNvSpPr txBox="1"/>
      </xdr:nvSpPr>
      <xdr:spPr>
        <a:xfrm>
          <a:off x="9372111" y="6458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38955</xdr:rowOff>
    </xdr:from>
    <xdr:to>
      <xdr:col>46</xdr:col>
      <xdr:colOff>38100</xdr:colOff>
      <xdr:row>37</xdr:row>
      <xdr:rowOff>140555</xdr:rowOff>
    </xdr:to>
    <xdr:sp macro="" textlink="">
      <xdr:nvSpPr>
        <xdr:cNvPr id="313" name="楕円 312"/>
        <xdr:cNvSpPr/>
      </xdr:nvSpPr>
      <xdr:spPr>
        <a:xfrm>
          <a:off x="8699500" y="6382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131683</xdr:rowOff>
    </xdr:from>
    <xdr:ext cx="534377" cy="259045"/>
    <xdr:sp macro="" textlink="">
      <xdr:nvSpPr>
        <xdr:cNvPr id="314" name="テキスト ボックス 313"/>
        <xdr:cNvSpPr txBox="1"/>
      </xdr:nvSpPr>
      <xdr:spPr>
        <a:xfrm>
          <a:off x="8483111" y="6475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155724</xdr:rowOff>
    </xdr:from>
    <xdr:to>
      <xdr:col>41</xdr:col>
      <xdr:colOff>101600</xdr:colOff>
      <xdr:row>32</xdr:row>
      <xdr:rowOff>85874</xdr:rowOff>
    </xdr:to>
    <xdr:sp macro="" textlink="">
      <xdr:nvSpPr>
        <xdr:cNvPr id="315" name="楕円 314"/>
        <xdr:cNvSpPr/>
      </xdr:nvSpPr>
      <xdr:spPr>
        <a:xfrm>
          <a:off x="7810500" y="547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77001</xdr:rowOff>
    </xdr:from>
    <xdr:ext cx="599010" cy="259045"/>
    <xdr:sp macro="" textlink="">
      <xdr:nvSpPr>
        <xdr:cNvPr id="316" name="テキスト ボックス 315"/>
        <xdr:cNvSpPr txBox="1"/>
      </xdr:nvSpPr>
      <xdr:spPr>
        <a:xfrm>
          <a:off x="7561795" y="5563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130167</xdr:rowOff>
    </xdr:from>
    <xdr:to>
      <xdr:col>36</xdr:col>
      <xdr:colOff>165100</xdr:colOff>
      <xdr:row>39</xdr:row>
      <xdr:rowOff>60317</xdr:rowOff>
    </xdr:to>
    <xdr:sp macro="" textlink="">
      <xdr:nvSpPr>
        <xdr:cNvPr id="317" name="楕円 316"/>
        <xdr:cNvSpPr/>
      </xdr:nvSpPr>
      <xdr:spPr>
        <a:xfrm>
          <a:off x="6921500" y="6645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51444</xdr:rowOff>
    </xdr:from>
    <xdr:ext cx="534377" cy="259045"/>
    <xdr:sp macro="" textlink="">
      <xdr:nvSpPr>
        <xdr:cNvPr id="318" name="テキスト ボックス 317"/>
        <xdr:cNvSpPr txBox="1"/>
      </xdr:nvSpPr>
      <xdr:spPr>
        <a:xfrm>
          <a:off x="6705111" y="6737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162377</xdr:rowOff>
    </xdr:from>
    <xdr:to>
      <xdr:col>54</xdr:col>
      <xdr:colOff>189865</xdr:colOff>
      <xdr:row>57</xdr:row>
      <xdr:rowOff>55488</xdr:rowOff>
    </xdr:to>
    <xdr:cxnSp macro="">
      <xdr:nvCxnSpPr>
        <xdr:cNvPr id="340" name="直線コネクタ 339"/>
        <xdr:cNvCxnSpPr/>
      </xdr:nvCxnSpPr>
      <xdr:spPr>
        <a:xfrm flipV="1">
          <a:off x="10475595" y="8906327"/>
          <a:ext cx="1270" cy="921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59315</xdr:rowOff>
    </xdr:from>
    <xdr:ext cx="534377" cy="259045"/>
    <xdr:sp macro="" textlink="">
      <xdr:nvSpPr>
        <xdr:cNvPr id="341" name="普通建設事業費最小値テキスト"/>
        <xdr:cNvSpPr txBox="1"/>
      </xdr:nvSpPr>
      <xdr:spPr>
        <a:xfrm>
          <a:off x="10528300" y="9831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55488</xdr:rowOff>
    </xdr:from>
    <xdr:to>
      <xdr:col>55</xdr:col>
      <xdr:colOff>88900</xdr:colOff>
      <xdr:row>57</xdr:row>
      <xdr:rowOff>55488</xdr:rowOff>
    </xdr:to>
    <xdr:cxnSp macro="">
      <xdr:nvCxnSpPr>
        <xdr:cNvPr id="342" name="直線コネクタ 341"/>
        <xdr:cNvCxnSpPr/>
      </xdr:nvCxnSpPr>
      <xdr:spPr>
        <a:xfrm>
          <a:off x="10388600" y="9828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109054</xdr:rowOff>
    </xdr:from>
    <xdr:ext cx="599010" cy="259045"/>
    <xdr:sp macro="" textlink="">
      <xdr:nvSpPr>
        <xdr:cNvPr id="343" name="普通建設事業費最大値テキスト"/>
        <xdr:cNvSpPr txBox="1"/>
      </xdr:nvSpPr>
      <xdr:spPr>
        <a:xfrm>
          <a:off x="10528300" y="8681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162377</xdr:rowOff>
    </xdr:from>
    <xdr:to>
      <xdr:col>55</xdr:col>
      <xdr:colOff>88900</xdr:colOff>
      <xdr:row>51</xdr:row>
      <xdr:rowOff>162377</xdr:rowOff>
    </xdr:to>
    <xdr:cxnSp macro="">
      <xdr:nvCxnSpPr>
        <xdr:cNvPr id="344" name="直線コネクタ 343"/>
        <xdr:cNvCxnSpPr/>
      </xdr:nvCxnSpPr>
      <xdr:spPr>
        <a:xfrm>
          <a:off x="10388600" y="8906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11007</xdr:rowOff>
    </xdr:from>
    <xdr:to>
      <xdr:col>55</xdr:col>
      <xdr:colOff>0</xdr:colOff>
      <xdr:row>57</xdr:row>
      <xdr:rowOff>33830</xdr:rowOff>
    </xdr:to>
    <xdr:cxnSp macro="">
      <xdr:nvCxnSpPr>
        <xdr:cNvPr id="345" name="直線コネクタ 344"/>
        <xdr:cNvCxnSpPr/>
      </xdr:nvCxnSpPr>
      <xdr:spPr>
        <a:xfrm flipV="1">
          <a:off x="9639300" y="9783657"/>
          <a:ext cx="838200" cy="2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33998</xdr:rowOff>
    </xdr:from>
    <xdr:ext cx="534377" cy="259045"/>
    <xdr:sp macro="" textlink="">
      <xdr:nvSpPr>
        <xdr:cNvPr id="346" name="普通建設事業費平均値テキスト"/>
        <xdr:cNvSpPr txBox="1"/>
      </xdr:nvSpPr>
      <xdr:spPr>
        <a:xfrm>
          <a:off x="10528300" y="94637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11121</xdr:rowOff>
    </xdr:from>
    <xdr:to>
      <xdr:col>55</xdr:col>
      <xdr:colOff>50800</xdr:colOff>
      <xdr:row>56</xdr:row>
      <xdr:rowOff>112721</xdr:rowOff>
    </xdr:to>
    <xdr:sp macro="" textlink="">
      <xdr:nvSpPr>
        <xdr:cNvPr id="347" name="フローチャート: 判断 346"/>
        <xdr:cNvSpPr/>
      </xdr:nvSpPr>
      <xdr:spPr>
        <a:xfrm>
          <a:off x="10426700" y="9612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33830</xdr:rowOff>
    </xdr:from>
    <xdr:to>
      <xdr:col>50</xdr:col>
      <xdr:colOff>114300</xdr:colOff>
      <xdr:row>57</xdr:row>
      <xdr:rowOff>77914</xdr:rowOff>
    </xdr:to>
    <xdr:cxnSp macro="">
      <xdr:nvCxnSpPr>
        <xdr:cNvPr id="348" name="直線コネクタ 347"/>
        <xdr:cNvCxnSpPr/>
      </xdr:nvCxnSpPr>
      <xdr:spPr>
        <a:xfrm flipV="1">
          <a:off x="8750300" y="9806480"/>
          <a:ext cx="889000" cy="4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129303</xdr:rowOff>
    </xdr:from>
    <xdr:to>
      <xdr:col>50</xdr:col>
      <xdr:colOff>165100</xdr:colOff>
      <xdr:row>56</xdr:row>
      <xdr:rowOff>59453</xdr:rowOff>
    </xdr:to>
    <xdr:sp macro="" textlink="">
      <xdr:nvSpPr>
        <xdr:cNvPr id="349" name="フローチャート: 判断 348"/>
        <xdr:cNvSpPr/>
      </xdr:nvSpPr>
      <xdr:spPr>
        <a:xfrm>
          <a:off x="9588500" y="9559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75980</xdr:rowOff>
    </xdr:from>
    <xdr:ext cx="599010" cy="259045"/>
    <xdr:sp macro="" textlink="">
      <xdr:nvSpPr>
        <xdr:cNvPr id="350" name="テキスト ボックス 349"/>
        <xdr:cNvSpPr txBox="1"/>
      </xdr:nvSpPr>
      <xdr:spPr>
        <a:xfrm>
          <a:off x="9339795" y="9334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28632</xdr:rowOff>
    </xdr:from>
    <xdr:to>
      <xdr:col>45</xdr:col>
      <xdr:colOff>177800</xdr:colOff>
      <xdr:row>57</xdr:row>
      <xdr:rowOff>77914</xdr:rowOff>
    </xdr:to>
    <xdr:cxnSp macro="">
      <xdr:nvCxnSpPr>
        <xdr:cNvPr id="351" name="直線コネクタ 350"/>
        <xdr:cNvCxnSpPr/>
      </xdr:nvCxnSpPr>
      <xdr:spPr>
        <a:xfrm>
          <a:off x="7861300" y="9801282"/>
          <a:ext cx="889000" cy="49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6974</xdr:rowOff>
    </xdr:from>
    <xdr:to>
      <xdr:col>46</xdr:col>
      <xdr:colOff>38100</xdr:colOff>
      <xdr:row>56</xdr:row>
      <xdr:rowOff>108574</xdr:rowOff>
    </xdr:to>
    <xdr:sp macro="" textlink="">
      <xdr:nvSpPr>
        <xdr:cNvPr id="352" name="フローチャート: 判断 351"/>
        <xdr:cNvSpPr/>
      </xdr:nvSpPr>
      <xdr:spPr>
        <a:xfrm>
          <a:off x="8699500" y="960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125101</xdr:rowOff>
    </xdr:from>
    <xdr:ext cx="534377" cy="259045"/>
    <xdr:sp macro="" textlink="">
      <xdr:nvSpPr>
        <xdr:cNvPr id="353" name="テキスト ボックス 352"/>
        <xdr:cNvSpPr txBox="1"/>
      </xdr:nvSpPr>
      <xdr:spPr>
        <a:xfrm>
          <a:off x="8483111" y="9383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28632</xdr:rowOff>
    </xdr:from>
    <xdr:to>
      <xdr:col>41</xdr:col>
      <xdr:colOff>50800</xdr:colOff>
      <xdr:row>57</xdr:row>
      <xdr:rowOff>72268</xdr:rowOff>
    </xdr:to>
    <xdr:cxnSp macro="">
      <xdr:nvCxnSpPr>
        <xdr:cNvPr id="354" name="直線コネクタ 353"/>
        <xdr:cNvCxnSpPr/>
      </xdr:nvCxnSpPr>
      <xdr:spPr>
        <a:xfrm flipV="1">
          <a:off x="6972300" y="9801282"/>
          <a:ext cx="889000" cy="43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15643</xdr:rowOff>
    </xdr:from>
    <xdr:to>
      <xdr:col>41</xdr:col>
      <xdr:colOff>101600</xdr:colOff>
      <xdr:row>55</xdr:row>
      <xdr:rowOff>117243</xdr:rowOff>
    </xdr:to>
    <xdr:sp macro="" textlink="">
      <xdr:nvSpPr>
        <xdr:cNvPr id="355" name="フローチャート: 判断 354"/>
        <xdr:cNvSpPr/>
      </xdr:nvSpPr>
      <xdr:spPr>
        <a:xfrm>
          <a:off x="7810500" y="9445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133770</xdr:rowOff>
    </xdr:from>
    <xdr:ext cx="599010" cy="259045"/>
    <xdr:sp macro="" textlink="">
      <xdr:nvSpPr>
        <xdr:cNvPr id="356" name="テキスト ボックス 355"/>
        <xdr:cNvSpPr txBox="1"/>
      </xdr:nvSpPr>
      <xdr:spPr>
        <a:xfrm>
          <a:off x="7561795" y="9220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166711</xdr:rowOff>
    </xdr:from>
    <xdr:to>
      <xdr:col>36</xdr:col>
      <xdr:colOff>165100</xdr:colOff>
      <xdr:row>55</xdr:row>
      <xdr:rowOff>96861</xdr:rowOff>
    </xdr:to>
    <xdr:sp macro="" textlink="">
      <xdr:nvSpPr>
        <xdr:cNvPr id="357" name="フローチャート: 判断 356"/>
        <xdr:cNvSpPr/>
      </xdr:nvSpPr>
      <xdr:spPr>
        <a:xfrm>
          <a:off x="6921500" y="942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113388</xdr:rowOff>
    </xdr:from>
    <xdr:ext cx="599010" cy="259045"/>
    <xdr:sp macro="" textlink="">
      <xdr:nvSpPr>
        <xdr:cNvPr id="358" name="テキスト ボックス 357"/>
        <xdr:cNvSpPr txBox="1"/>
      </xdr:nvSpPr>
      <xdr:spPr>
        <a:xfrm>
          <a:off x="6672795" y="9200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131657</xdr:rowOff>
    </xdr:from>
    <xdr:to>
      <xdr:col>55</xdr:col>
      <xdr:colOff>50800</xdr:colOff>
      <xdr:row>57</xdr:row>
      <xdr:rowOff>61807</xdr:rowOff>
    </xdr:to>
    <xdr:sp macro="" textlink="">
      <xdr:nvSpPr>
        <xdr:cNvPr id="364" name="楕円 363"/>
        <xdr:cNvSpPr/>
      </xdr:nvSpPr>
      <xdr:spPr>
        <a:xfrm>
          <a:off x="10426700" y="973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46584</xdr:rowOff>
    </xdr:from>
    <xdr:ext cx="534377" cy="259045"/>
    <xdr:sp macro="" textlink="">
      <xdr:nvSpPr>
        <xdr:cNvPr id="365" name="普通建設事業費該当値テキスト"/>
        <xdr:cNvSpPr txBox="1"/>
      </xdr:nvSpPr>
      <xdr:spPr>
        <a:xfrm>
          <a:off x="10528300" y="9647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154480</xdr:rowOff>
    </xdr:from>
    <xdr:to>
      <xdr:col>50</xdr:col>
      <xdr:colOff>165100</xdr:colOff>
      <xdr:row>57</xdr:row>
      <xdr:rowOff>84630</xdr:rowOff>
    </xdr:to>
    <xdr:sp macro="" textlink="">
      <xdr:nvSpPr>
        <xdr:cNvPr id="366" name="楕円 365"/>
        <xdr:cNvSpPr/>
      </xdr:nvSpPr>
      <xdr:spPr>
        <a:xfrm>
          <a:off x="9588500" y="975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75757</xdr:rowOff>
    </xdr:from>
    <xdr:ext cx="534377" cy="259045"/>
    <xdr:sp macro="" textlink="">
      <xdr:nvSpPr>
        <xdr:cNvPr id="367" name="テキスト ボックス 366"/>
        <xdr:cNvSpPr txBox="1"/>
      </xdr:nvSpPr>
      <xdr:spPr>
        <a:xfrm>
          <a:off x="9372111" y="9848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27114</xdr:rowOff>
    </xdr:from>
    <xdr:to>
      <xdr:col>46</xdr:col>
      <xdr:colOff>38100</xdr:colOff>
      <xdr:row>57</xdr:row>
      <xdr:rowOff>128714</xdr:rowOff>
    </xdr:to>
    <xdr:sp macro="" textlink="">
      <xdr:nvSpPr>
        <xdr:cNvPr id="368" name="楕円 367"/>
        <xdr:cNvSpPr/>
      </xdr:nvSpPr>
      <xdr:spPr>
        <a:xfrm>
          <a:off x="8699500" y="9799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119841</xdr:rowOff>
    </xdr:from>
    <xdr:ext cx="534377" cy="259045"/>
    <xdr:sp macro="" textlink="">
      <xdr:nvSpPr>
        <xdr:cNvPr id="369" name="テキスト ボックス 368"/>
        <xdr:cNvSpPr txBox="1"/>
      </xdr:nvSpPr>
      <xdr:spPr>
        <a:xfrm>
          <a:off x="8483111" y="9892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149282</xdr:rowOff>
    </xdr:from>
    <xdr:to>
      <xdr:col>41</xdr:col>
      <xdr:colOff>101600</xdr:colOff>
      <xdr:row>57</xdr:row>
      <xdr:rowOff>79432</xdr:rowOff>
    </xdr:to>
    <xdr:sp macro="" textlink="">
      <xdr:nvSpPr>
        <xdr:cNvPr id="370" name="楕円 369"/>
        <xdr:cNvSpPr/>
      </xdr:nvSpPr>
      <xdr:spPr>
        <a:xfrm>
          <a:off x="7810500" y="9750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70559</xdr:rowOff>
    </xdr:from>
    <xdr:ext cx="534377" cy="259045"/>
    <xdr:sp macro="" textlink="">
      <xdr:nvSpPr>
        <xdr:cNvPr id="371" name="テキスト ボックス 370"/>
        <xdr:cNvSpPr txBox="1"/>
      </xdr:nvSpPr>
      <xdr:spPr>
        <a:xfrm>
          <a:off x="7594111" y="9843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21468</xdr:rowOff>
    </xdr:from>
    <xdr:to>
      <xdr:col>36</xdr:col>
      <xdr:colOff>165100</xdr:colOff>
      <xdr:row>57</xdr:row>
      <xdr:rowOff>123068</xdr:rowOff>
    </xdr:to>
    <xdr:sp macro="" textlink="">
      <xdr:nvSpPr>
        <xdr:cNvPr id="372" name="楕円 371"/>
        <xdr:cNvSpPr/>
      </xdr:nvSpPr>
      <xdr:spPr>
        <a:xfrm>
          <a:off x="6921500" y="9794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114195</xdr:rowOff>
    </xdr:from>
    <xdr:ext cx="534377" cy="259045"/>
    <xdr:sp macro="" textlink="">
      <xdr:nvSpPr>
        <xdr:cNvPr id="373" name="テキスト ボックス 372"/>
        <xdr:cNvSpPr txBox="1"/>
      </xdr:nvSpPr>
      <xdr:spPr>
        <a:xfrm>
          <a:off x="6705111" y="9886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145186</xdr:rowOff>
    </xdr:from>
    <xdr:to>
      <xdr:col>54</xdr:col>
      <xdr:colOff>189865</xdr:colOff>
      <xdr:row>79</xdr:row>
      <xdr:rowOff>40900</xdr:rowOff>
    </xdr:to>
    <xdr:cxnSp macro="">
      <xdr:nvCxnSpPr>
        <xdr:cNvPr id="397" name="直線コネクタ 396"/>
        <xdr:cNvCxnSpPr/>
      </xdr:nvCxnSpPr>
      <xdr:spPr>
        <a:xfrm flipV="1">
          <a:off x="10475595" y="12318136"/>
          <a:ext cx="1270" cy="1267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44727</xdr:rowOff>
    </xdr:from>
    <xdr:ext cx="378565" cy="259045"/>
    <xdr:sp macro="" textlink="">
      <xdr:nvSpPr>
        <xdr:cNvPr id="398" name="普通建設事業費 （ うち新規整備　）最小値テキスト"/>
        <xdr:cNvSpPr txBox="1"/>
      </xdr:nvSpPr>
      <xdr:spPr>
        <a:xfrm>
          <a:off x="10528300" y="135892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40900</xdr:rowOff>
    </xdr:from>
    <xdr:to>
      <xdr:col>55</xdr:col>
      <xdr:colOff>88900</xdr:colOff>
      <xdr:row>79</xdr:row>
      <xdr:rowOff>40900</xdr:rowOff>
    </xdr:to>
    <xdr:cxnSp macro="">
      <xdr:nvCxnSpPr>
        <xdr:cNvPr id="399" name="直線コネクタ 398"/>
        <xdr:cNvCxnSpPr/>
      </xdr:nvCxnSpPr>
      <xdr:spPr>
        <a:xfrm>
          <a:off x="10388600" y="13585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91863</xdr:rowOff>
    </xdr:from>
    <xdr:ext cx="599010" cy="259045"/>
    <xdr:sp macro="" textlink="">
      <xdr:nvSpPr>
        <xdr:cNvPr id="400" name="普通建設事業費 （ うち新規整備　）最大値テキスト"/>
        <xdr:cNvSpPr txBox="1"/>
      </xdr:nvSpPr>
      <xdr:spPr>
        <a:xfrm>
          <a:off x="10528300" y="12093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145186</xdr:rowOff>
    </xdr:from>
    <xdr:to>
      <xdr:col>55</xdr:col>
      <xdr:colOff>88900</xdr:colOff>
      <xdr:row>71</xdr:row>
      <xdr:rowOff>145186</xdr:rowOff>
    </xdr:to>
    <xdr:cxnSp macro="">
      <xdr:nvCxnSpPr>
        <xdr:cNvPr id="401" name="直線コネクタ 400"/>
        <xdr:cNvCxnSpPr/>
      </xdr:nvCxnSpPr>
      <xdr:spPr>
        <a:xfrm>
          <a:off x="10388600" y="12318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136827</xdr:rowOff>
    </xdr:from>
    <xdr:to>
      <xdr:col>55</xdr:col>
      <xdr:colOff>0</xdr:colOff>
      <xdr:row>78</xdr:row>
      <xdr:rowOff>140698</xdr:rowOff>
    </xdr:to>
    <xdr:cxnSp macro="">
      <xdr:nvCxnSpPr>
        <xdr:cNvPr id="402" name="直線コネクタ 401"/>
        <xdr:cNvCxnSpPr/>
      </xdr:nvCxnSpPr>
      <xdr:spPr>
        <a:xfrm>
          <a:off x="9639300" y="13338477"/>
          <a:ext cx="838200" cy="175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13715</xdr:rowOff>
    </xdr:from>
    <xdr:ext cx="534377" cy="259045"/>
    <xdr:sp macro="" textlink="">
      <xdr:nvSpPr>
        <xdr:cNvPr id="403" name="普通建設事業費 （ うち新規整備　）平均値テキスト"/>
        <xdr:cNvSpPr txBox="1"/>
      </xdr:nvSpPr>
      <xdr:spPr>
        <a:xfrm>
          <a:off x="10528300" y="132153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162288</xdr:rowOff>
    </xdr:from>
    <xdr:to>
      <xdr:col>55</xdr:col>
      <xdr:colOff>50800</xdr:colOff>
      <xdr:row>78</xdr:row>
      <xdr:rowOff>92438</xdr:rowOff>
    </xdr:to>
    <xdr:sp macro="" textlink="">
      <xdr:nvSpPr>
        <xdr:cNvPr id="404" name="フローチャート: 判断 403"/>
        <xdr:cNvSpPr/>
      </xdr:nvSpPr>
      <xdr:spPr>
        <a:xfrm>
          <a:off x="10426700" y="13363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136827</xdr:rowOff>
    </xdr:from>
    <xdr:to>
      <xdr:col>50</xdr:col>
      <xdr:colOff>114300</xdr:colOff>
      <xdr:row>77</xdr:row>
      <xdr:rowOff>144073</xdr:rowOff>
    </xdr:to>
    <xdr:cxnSp macro="">
      <xdr:nvCxnSpPr>
        <xdr:cNvPr id="405" name="直線コネクタ 404"/>
        <xdr:cNvCxnSpPr/>
      </xdr:nvCxnSpPr>
      <xdr:spPr>
        <a:xfrm flipV="1">
          <a:off x="8750300" y="13338477"/>
          <a:ext cx="889000" cy="7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92162</xdr:rowOff>
    </xdr:from>
    <xdr:to>
      <xdr:col>50</xdr:col>
      <xdr:colOff>165100</xdr:colOff>
      <xdr:row>78</xdr:row>
      <xdr:rowOff>22312</xdr:rowOff>
    </xdr:to>
    <xdr:sp macro="" textlink="">
      <xdr:nvSpPr>
        <xdr:cNvPr id="406" name="フローチャート: 判断 405"/>
        <xdr:cNvSpPr/>
      </xdr:nvSpPr>
      <xdr:spPr>
        <a:xfrm>
          <a:off x="9588500" y="13293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13439</xdr:rowOff>
    </xdr:from>
    <xdr:ext cx="534377" cy="259045"/>
    <xdr:sp macro="" textlink="">
      <xdr:nvSpPr>
        <xdr:cNvPr id="407" name="テキスト ボックス 406"/>
        <xdr:cNvSpPr txBox="1"/>
      </xdr:nvSpPr>
      <xdr:spPr>
        <a:xfrm>
          <a:off x="9372111" y="13386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144073</xdr:rowOff>
    </xdr:from>
    <xdr:to>
      <xdr:col>45</xdr:col>
      <xdr:colOff>177800</xdr:colOff>
      <xdr:row>78</xdr:row>
      <xdr:rowOff>155</xdr:rowOff>
    </xdr:to>
    <xdr:cxnSp macro="">
      <xdr:nvCxnSpPr>
        <xdr:cNvPr id="408" name="直線コネクタ 407"/>
        <xdr:cNvCxnSpPr/>
      </xdr:nvCxnSpPr>
      <xdr:spPr>
        <a:xfrm flipV="1">
          <a:off x="7861300" y="13345723"/>
          <a:ext cx="889000" cy="27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128082</xdr:rowOff>
    </xdr:from>
    <xdr:to>
      <xdr:col>46</xdr:col>
      <xdr:colOff>38100</xdr:colOff>
      <xdr:row>78</xdr:row>
      <xdr:rowOff>58232</xdr:rowOff>
    </xdr:to>
    <xdr:sp macro="" textlink="">
      <xdr:nvSpPr>
        <xdr:cNvPr id="409" name="フローチャート: 判断 408"/>
        <xdr:cNvSpPr/>
      </xdr:nvSpPr>
      <xdr:spPr>
        <a:xfrm>
          <a:off x="8699500" y="1332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49359</xdr:rowOff>
    </xdr:from>
    <xdr:ext cx="534377" cy="259045"/>
    <xdr:sp macro="" textlink="">
      <xdr:nvSpPr>
        <xdr:cNvPr id="410" name="テキスト ボックス 409"/>
        <xdr:cNvSpPr txBox="1"/>
      </xdr:nvSpPr>
      <xdr:spPr>
        <a:xfrm>
          <a:off x="8483111" y="13422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155</xdr:rowOff>
    </xdr:from>
    <xdr:to>
      <xdr:col>41</xdr:col>
      <xdr:colOff>50800</xdr:colOff>
      <xdr:row>78</xdr:row>
      <xdr:rowOff>89895</xdr:rowOff>
    </xdr:to>
    <xdr:cxnSp macro="">
      <xdr:nvCxnSpPr>
        <xdr:cNvPr id="411" name="直線コネクタ 410"/>
        <xdr:cNvCxnSpPr/>
      </xdr:nvCxnSpPr>
      <xdr:spPr>
        <a:xfrm flipV="1">
          <a:off x="6972300" y="13373255"/>
          <a:ext cx="889000" cy="89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29876</xdr:rowOff>
    </xdr:from>
    <xdr:to>
      <xdr:col>41</xdr:col>
      <xdr:colOff>101600</xdr:colOff>
      <xdr:row>76</xdr:row>
      <xdr:rowOff>131476</xdr:rowOff>
    </xdr:to>
    <xdr:sp macro="" textlink="">
      <xdr:nvSpPr>
        <xdr:cNvPr id="412" name="フローチャート: 判断 411"/>
        <xdr:cNvSpPr/>
      </xdr:nvSpPr>
      <xdr:spPr>
        <a:xfrm>
          <a:off x="7810500" y="13060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148003</xdr:rowOff>
    </xdr:from>
    <xdr:ext cx="534377" cy="259045"/>
    <xdr:sp macro="" textlink="">
      <xdr:nvSpPr>
        <xdr:cNvPr id="413" name="テキスト ボックス 412"/>
        <xdr:cNvSpPr txBox="1"/>
      </xdr:nvSpPr>
      <xdr:spPr>
        <a:xfrm>
          <a:off x="7594111" y="1283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35203</xdr:rowOff>
    </xdr:from>
    <xdr:to>
      <xdr:col>36</xdr:col>
      <xdr:colOff>165100</xdr:colOff>
      <xdr:row>76</xdr:row>
      <xdr:rowOff>136803</xdr:rowOff>
    </xdr:to>
    <xdr:sp macro="" textlink="">
      <xdr:nvSpPr>
        <xdr:cNvPr id="414" name="フローチャート: 判断 413"/>
        <xdr:cNvSpPr/>
      </xdr:nvSpPr>
      <xdr:spPr>
        <a:xfrm>
          <a:off x="6921500" y="13065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153329</xdr:rowOff>
    </xdr:from>
    <xdr:ext cx="534377" cy="259045"/>
    <xdr:sp macro="" textlink="">
      <xdr:nvSpPr>
        <xdr:cNvPr id="415" name="テキスト ボックス 414"/>
        <xdr:cNvSpPr txBox="1"/>
      </xdr:nvSpPr>
      <xdr:spPr>
        <a:xfrm>
          <a:off x="6705111" y="12840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89898</xdr:rowOff>
    </xdr:from>
    <xdr:to>
      <xdr:col>55</xdr:col>
      <xdr:colOff>50800</xdr:colOff>
      <xdr:row>79</xdr:row>
      <xdr:rowOff>20048</xdr:rowOff>
    </xdr:to>
    <xdr:sp macro="" textlink="">
      <xdr:nvSpPr>
        <xdr:cNvPr id="421" name="楕円 420"/>
        <xdr:cNvSpPr/>
      </xdr:nvSpPr>
      <xdr:spPr>
        <a:xfrm>
          <a:off x="10426700" y="13462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4825</xdr:rowOff>
    </xdr:from>
    <xdr:ext cx="469744" cy="259045"/>
    <xdr:sp macro="" textlink="">
      <xdr:nvSpPr>
        <xdr:cNvPr id="422" name="普通建設事業費 （ うち新規整備　）該当値テキスト"/>
        <xdr:cNvSpPr txBox="1"/>
      </xdr:nvSpPr>
      <xdr:spPr>
        <a:xfrm>
          <a:off x="10528300" y="13377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86027</xdr:rowOff>
    </xdr:from>
    <xdr:to>
      <xdr:col>50</xdr:col>
      <xdr:colOff>165100</xdr:colOff>
      <xdr:row>78</xdr:row>
      <xdr:rowOff>16177</xdr:rowOff>
    </xdr:to>
    <xdr:sp macro="" textlink="">
      <xdr:nvSpPr>
        <xdr:cNvPr id="423" name="楕円 422"/>
        <xdr:cNvSpPr/>
      </xdr:nvSpPr>
      <xdr:spPr>
        <a:xfrm>
          <a:off x="9588500" y="13287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32704</xdr:rowOff>
    </xdr:from>
    <xdr:ext cx="534377" cy="259045"/>
    <xdr:sp macro="" textlink="">
      <xdr:nvSpPr>
        <xdr:cNvPr id="424" name="テキスト ボックス 423"/>
        <xdr:cNvSpPr txBox="1"/>
      </xdr:nvSpPr>
      <xdr:spPr>
        <a:xfrm>
          <a:off x="9372111" y="13062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93273</xdr:rowOff>
    </xdr:from>
    <xdr:to>
      <xdr:col>46</xdr:col>
      <xdr:colOff>38100</xdr:colOff>
      <xdr:row>78</xdr:row>
      <xdr:rowOff>23423</xdr:rowOff>
    </xdr:to>
    <xdr:sp macro="" textlink="">
      <xdr:nvSpPr>
        <xdr:cNvPr id="425" name="楕円 424"/>
        <xdr:cNvSpPr/>
      </xdr:nvSpPr>
      <xdr:spPr>
        <a:xfrm>
          <a:off x="8699500" y="1329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39950</xdr:rowOff>
    </xdr:from>
    <xdr:ext cx="534377" cy="259045"/>
    <xdr:sp macro="" textlink="">
      <xdr:nvSpPr>
        <xdr:cNvPr id="426" name="テキスト ボックス 425"/>
        <xdr:cNvSpPr txBox="1"/>
      </xdr:nvSpPr>
      <xdr:spPr>
        <a:xfrm>
          <a:off x="8483111" y="13070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120805</xdr:rowOff>
    </xdr:from>
    <xdr:to>
      <xdr:col>41</xdr:col>
      <xdr:colOff>101600</xdr:colOff>
      <xdr:row>78</xdr:row>
      <xdr:rowOff>50955</xdr:rowOff>
    </xdr:to>
    <xdr:sp macro="" textlink="">
      <xdr:nvSpPr>
        <xdr:cNvPr id="427" name="楕円 426"/>
        <xdr:cNvSpPr/>
      </xdr:nvSpPr>
      <xdr:spPr>
        <a:xfrm>
          <a:off x="7810500" y="1332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42082</xdr:rowOff>
    </xdr:from>
    <xdr:ext cx="534377" cy="259045"/>
    <xdr:sp macro="" textlink="">
      <xdr:nvSpPr>
        <xdr:cNvPr id="428" name="テキスト ボックス 427"/>
        <xdr:cNvSpPr txBox="1"/>
      </xdr:nvSpPr>
      <xdr:spPr>
        <a:xfrm>
          <a:off x="7594111" y="13415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39095</xdr:rowOff>
    </xdr:from>
    <xdr:to>
      <xdr:col>36</xdr:col>
      <xdr:colOff>165100</xdr:colOff>
      <xdr:row>78</xdr:row>
      <xdr:rowOff>140695</xdr:rowOff>
    </xdr:to>
    <xdr:sp macro="" textlink="">
      <xdr:nvSpPr>
        <xdr:cNvPr id="429" name="楕円 428"/>
        <xdr:cNvSpPr/>
      </xdr:nvSpPr>
      <xdr:spPr>
        <a:xfrm>
          <a:off x="6921500" y="13412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131822</xdr:rowOff>
    </xdr:from>
    <xdr:ext cx="534377" cy="259045"/>
    <xdr:sp macro="" textlink="">
      <xdr:nvSpPr>
        <xdr:cNvPr id="430" name="テキスト ボックス 429"/>
        <xdr:cNvSpPr txBox="1"/>
      </xdr:nvSpPr>
      <xdr:spPr>
        <a:xfrm>
          <a:off x="6705111" y="13504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4" name="テキスト ボックス 443"/>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6" name="テキスト ボックス 445"/>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8" name="テキスト ボックス 447"/>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14002</xdr:rowOff>
    </xdr:from>
    <xdr:to>
      <xdr:col>54</xdr:col>
      <xdr:colOff>189865</xdr:colOff>
      <xdr:row>99</xdr:row>
      <xdr:rowOff>8821</xdr:rowOff>
    </xdr:to>
    <xdr:cxnSp macro="">
      <xdr:nvCxnSpPr>
        <xdr:cNvPr id="456" name="直線コネクタ 455"/>
        <xdr:cNvCxnSpPr/>
      </xdr:nvCxnSpPr>
      <xdr:spPr>
        <a:xfrm flipV="1">
          <a:off x="10475595" y="15615952"/>
          <a:ext cx="1270" cy="1366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12648</xdr:rowOff>
    </xdr:from>
    <xdr:ext cx="469744" cy="259045"/>
    <xdr:sp macro="" textlink="">
      <xdr:nvSpPr>
        <xdr:cNvPr id="457" name="普通建設事業費 （ うち更新整備　）最小値テキスト"/>
        <xdr:cNvSpPr txBox="1"/>
      </xdr:nvSpPr>
      <xdr:spPr>
        <a:xfrm>
          <a:off x="10528300" y="16986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8821</xdr:rowOff>
    </xdr:from>
    <xdr:to>
      <xdr:col>55</xdr:col>
      <xdr:colOff>88900</xdr:colOff>
      <xdr:row>99</xdr:row>
      <xdr:rowOff>8821</xdr:rowOff>
    </xdr:to>
    <xdr:cxnSp macro="">
      <xdr:nvCxnSpPr>
        <xdr:cNvPr id="458" name="直線コネクタ 457"/>
        <xdr:cNvCxnSpPr/>
      </xdr:nvCxnSpPr>
      <xdr:spPr>
        <a:xfrm>
          <a:off x="10388600" y="16982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132129</xdr:rowOff>
    </xdr:from>
    <xdr:ext cx="599010" cy="259045"/>
    <xdr:sp macro="" textlink="">
      <xdr:nvSpPr>
        <xdr:cNvPr id="459" name="普通建設事業費 （ うち更新整備　）最大値テキスト"/>
        <xdr:cNvSpPr txBox="1"/>
      </xdr:nvSpPr>
      <xdr:spPr>
        <a:xfrm>
          <a:off x="10528300" y="15391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14002</xdr:rowOff>
    </xdr:from>
    <xdr:to>
      <xdr:col>55</xdr:col>
      <xdr:colOff>88900</xdr:colOff>
      <xdr:row>91</xdr:row>
      <xdr:rowOff>14002</xdr:rowOff>
    </xdr:to>
    <xdr:cxnSp macro="">
      <xdr:nvCxnSpPr>
        <xdr:cNvPr id="460" name="直線コネクタ 459"/>
        <xdr:cNvCxnSpPr/>
      </xdr:nvCxnSpPr>
      <xdr:spPr>
        <a:xfrm>
          <a:off x="10388600" y="1561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65525</xdr:rowOff>
    </xdr:from>
    <xdr:to>
      <xdr:col>55</xdr:col>
      <xdr:colOff>0</xdr:colOff>
      <xdr:row>98</xdr:row>
      <xdr:rowOff>15168</xdr:rowOff>
    </xdr:to>
    <xdr:cxnSp macro="">
      <xdr:nvCxnSpPr>
        <xdr:cNvPr id="461" name="直線コネクタ 460"/>
        <xdr:cNvCxnSpPr/>
      </xdr:nvCxnSpPr>
      <xdr:spPr>
        <a:xfrm flipV="1">
          <a:off x="9639300" y="16524725"/>
          <a:ext cx="838200" cy="292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147874</xdr:rowOff>
    </xdr:from>
    <xdr:ext cx="534377" cy="259045"/>
    <xdr:sp macro="" textlink="">
      <xdr:nvSpPr>
        <xdr:cNvPr id="462" name="普通建設事業費 （ うち更新整備　）平均値テキスト"/>
        <xdr:cNvSpPr txBox="1"/>
      </xdr:nvSpPr>
      <xdr:spPr>
        <a:xfrm>
          <a:off x="10528300" y="162641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124997</xdr:rowOff>
    </xdr:from>
    <xdr:to>
      <xdr:col>55</xdr:col>
      <xdr:colOff>50800</xdr:colOff>
      <xdr:row>96</xdr:row>
      <xdr:rowOff>55147</xdr:rowOff>
    </xdr:to>
    <xdr:sp macro="" textlink="">
      <xdr:nvSpPr>
        <xdr:cNvPr id="463" name="フローチャート: 判断 462"/>
        <xdr:cNvSpPr/>
      </xdr:nvSpPr>
      <xdr:spPr>
        <a:xfrm>
          <a:off x="10426700" y="16412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15168</xdr:rowOff>
    </xdr:from>
    <xdr:to>
      <xdr:col>50</xdr:col>
      <xdr:colOff>114300</xdr:colOff>
      <xdr:row>98</xdr:row>
      <xdr:rowOff>96614</xdr:rowOff>
    </xdr:to>
    <xdr:cxnSp macro="">
      <xdr:nvCxnSpPr>
        <xdr:cNvPr id="464" name="直線コネクタ 463"/>
        <xdr:cNvCxnSpPr/>
      </xdr:nvCxnSpPr>
      <xdr:spPr>
        <a:xfrm flipV="1">
          <a:off x="8750300" y="16817268"/>
          <a:ext cx="889000" cy="81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92700</xdr:rowOff>
    </xdr:from>
    <xdr:to>
      <xdr:col>50</xdr:col>
      <xdr:colOff>165100</xdr:colOff>
      <xdr:row>96</xdr:row>
      <xdr:rowOff>22850</xdr:rowOff>
    </xdr:to>
    <xdr:sp macro="" textlink="">
      <xdr:nvSpPr>
        <xdr:cNvPr id="465" name="フローチャート: 判断 464"/>
        <xdr:cNvSpPr/>
      </xdr:nvSpPr>
      <xdr:spPr>
        <a:xfrm>
          <a:off x="9588500" y="1638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39377</xdr:rowOff>
    </xdr:from>
    <xdr:ext cx="534377" cy="259045"/>
    <xdr:sp macro="" textlink="">
      <xdr:nvSpPr>
        <xdr:cNvPr id="466" name="テキスト ボックス 465"/>
        <xdr:cNvSpPr txBox="1"/>
      </xdr:nvSpPr>
      <xdr:spPr>
        <a:xfrm>
          <a:off x="9372111" y="16155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37602</xdr:rowOff>
    </xdr:from>
    <xdr:to>
      <xdr:col>45</xdr:col>
      <xdr:colOff>177800</xdr:colOff>
      <xdr:row>98</xdr:row>
      <xdr:rowOff>96614</xdr:rowOff>
    </xdr:to>
    <xdr:cxnSp macro="">
      <xdr:nvCxnSpPr>
        <xdr:cNvPr id="467" name="直線コネクタ 466"/>
        <xdr:cNvCxnSpPr/>
      </xdr:nvCxnSpPr>
      <xdr:spPr>
        <a:xfrm>
          <a:off x="7861300" y="16839702"/>
          <a:ext cx="889000" cy="59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163914</xdr:rowOff>
    </xdr:from>
    <xdr:to>
      <xdr:col>46</xdr:col>
      <xdr:colOff>38100</xdr:colOff>
      <xdr:row>96</xdr:row>
      <xdr:rowOff>94064</xdr:rowOff>
    </xdr:to>
    <xdr:sp macro="" textlink="">
      <xdr:nvSpPr>
        <xdr:cNvPr id="468" name="フローチャート: 判断 467"/>
        <xdr:cNvSpPr/>
      </xdr:nvSpPr>
      <xdr:spPr>
        <a:xfrm>
          <a:off x="8699500" y="16451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110591</xdr:rowOff>
    </xdr:from>
    <xdr:ext cx="534377" cy="259045"/>
    <xdr:sp macro="" textlink="">
      <xdr:nvSpPr>
        <xdr:cNvPr id="469" name="テキスト ボックス 468"/>
        <xdr:cNvSpPr txBox="1"/>
      </xdr:nvSpPr>
      <xdr:spPr>
        <a:xfrm>
          <a:off x="8483111" y="16226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154330</xdr:rowOff>
    </xdr:from>
    <xdr:to>
      <xdr:col>41</xdr:col>
      <xdr:colOff>50800</xdr:colOff>
      <xdr:row>98</xdr:row>
      <xdr:rowOff>37602</xdr:rowOff>
    </xdr:to>
    <xdr:cxnSp macro="">
      <xdr:nvCxnSpPr>
        <xdr:cNvPr id="470" name="直線コネクタ 469"/>
        <xdr:cNvCxnSpPr/>
      </xdr:nvCxnSpPr>
      <xdr:spPr>
        <a:xfrm>
          <a:off x="6972300" y="16784980"/>
          <a:ext cx="889000" cy="54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57973</xdr:rowOff>
    </xdr:from>
    <xdr:to>
      <xdr:col>41</xdr:col>
      <xdr:colOff>101600</xdr:colOff>
      <xdr:row>96</xdr:row>
      <xdr:rowOff>159573</xdr:rowOff>
    </xdr:to>
    <xdr:sp macro="" textlink="">
      <xdr:nvSpPr>
        <xdr:cNvPr id="471" name="フローチャート: 判断 470"/>
        <xdr:cNvSpPr/>
      </xdr:nvSpPr>
      <xdr:spPr>
        <a:xfrm>
          <a:off x="7810500" y="16517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4650</xdr:rowOff>
    </xdr:from>
    <xdr:ext cx="534377" cy="259045"/>
    <xdr:sp macro="" textlink="">
      <xdr:nvSpPr>
        <xdr:cNvPr id="472" name="テキスト ボックス 471"/>
        <xdr:cNvSpPr txBox="1"/>
      </xdr:nvSpPr>
      <xdr:spPr>
        <a:xfrm>
          <a:off x="7594111" y="16292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34537</xdr:rowOff>
    </xdr:from>
    <xdr:to>
      <xdr:col>36</xdr:col>
      <xdr:colOff>165100</xdr:colOff>
      <xdr:row>96</xdr:row>
      <xdr:rowOff>136137</xdr:rowOff>
    </xdr:to>
    <xdr:sp macro="" textlink="">
      <xdr:nvSpPr>
        <xdr:cNvPr id="473" name="フローチャート: 判断 472"/>
        <xdr:cNvSpPr/>
      </xdr:nvSpPr>
      <xdr:spPr>
        <a:xfrm>
          <a:off x="6921500" y="16493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152664</xdr:rowOff>
    </xdr:from>
    <xdr:ext cx="534377" cy="259045"/>
    <xdr:sp macro="" textlink="">
      <xdr:nvSpPr>
        <xdr:cNvPr id="474" name="テキスト ボックス 473"/>
        <xdr:cNvSpPr txBox="1"/>
      </xdr:nvSpPr>
      <xdr:spPr>
        <a:xfrm>
          <a:off x="6705111" y="16268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14725</xdr:rowOff>
    </xdr:from>
    <xdr:to>
      <xdr:col>55</xdr:col>
      <xdr:colOff>50800</xdr:colOff>
      <xdr:row>96</xdr:row>
      <xdr:rowOff>116325</xdr:rowOff>
    </xdr:to>
    <xdr:sp macro="" textlink="">
      <xdr:nvSpPr>
        <xdr:cNvPr id="480" name="楕円 479"/>
        <xdr:cNvSpPr/>
      </xdr:nvSpPr>
      <xdr:spPr>
        <a:xfrm>
          <a:off x="10426700" y="16473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164602</xdr:rowOff>
    </xdr:from>
    <xdr:ext cx="534377" cy="259045"/>
    <xdr:sp macro="" textlink="">
      <xdr:nvSpPr>
        <xdr:cNvPr id="481" name="普通建設事業費 （ うち更新整備　）該当値テキスト"/>
        <xdr:cNvSpPr txBox="1"/>
      </xdr:nvSpPr>
      <xdr:spPr>
        <a:xfrm>
          <a:off x="10528300" y="16452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135818</xdr:rowOff>
    </xdr:from>
    <xdr:to>
      <xdr:col>50</xdr:col>
      <xdr:colOff>165100</xdr:colOff>
      <xdr:row>98</xdr:row>
      <xdr:rowOff>65968</xdr:rowOff>
    </xdr:to>
    <xdr:sp macro="" textlink="">
      <xdr:nvSpPr>
        <xdr:cNvPr id="482" name="楕円 481"/>
        <xdr:cNvSpPr/>
      </xdr:nvSpPr>
      <xdr:spPr>
        <a:xfrm>
          <a:off x="9588500" y="16766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57095</xdr:rowOff>
    </xdr:from>
    <xdr:ext cx="534377" cy="259045"/>
    <xdr:sp macro="" textlink="">
      <xdr:nvSpPr>
        <xdr:cNvPr id="483" name="テキスト ボックス 482"/>
        <xdr:cNvSpPr txBox="1"/>
      </xdr:nvSpPr>
      <xdr:spPr>
        <a:xfrm>
          <a:off x="9372111" y="16859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45814</xdr:rowOff>
    </xdr:from>
    <xdr:to>
      <xdr:col>46</xdr:col>
      <xdr:colOff>38100</xdr:colOff>
      <xdr:row>98</xdr:row>
      <xdr:rowOff>147414</xdr:rowOff>
    </xdr:to>
    <xdr:sp macro="" textlink="">
      <xdr:nvSpPr>
        <xdr:cNvPr id="484" name="楕円 483"/>
        <xdr:cNvSpPr/>
      </xdr:nvSpPr>
      <xdr:spPr>
        <a:xfrm>
          <a:off x="8699500" y="16847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138541</xdr:rowOff>
    </xdr:from>
    <xdr:ext cx="534377" cy="259045"/>
    <xdr:sp macro="" textlink="">
      <xdr:nvSpPr>
        <xdr:cNvPr id="485" name="テキスト ボックス 484"/>
        <xdr:cNvSpPr txBox="1"/>
      </xdr:nvSpPr>
      <xdr:spPr>
        <a:xfrm>
          <a:off x="8483111" y="16940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158252</xdr:rowOff>
    </xdr:from>
    <xdr:to>
      <xdr:col>41</xdr:col>
      <xdr:colOff>101600</xdr:colOff>
      <xdr:row>98</xdr:row>
      <xdr:rowOff>88402</xdr:rowOff>
    </xdr:to>
    <xdr:sp macro="" textlink="">
      <xdr:nvSpPr>
        <xdr:cNvPr id="486" name="楕円 485"/>
        <xdr:cNvSpPr/>
      </xdr:nvSpPr>
      <xdr:spPr>
        <a:xfrm>
          <a:off x="7810500" y="16788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79529</xdr:rowOff>
    </xdr:from>
    <xdr:ext cx="534377" cy="259045"/>
    <xdr:sp macro="" textlink="">
      <xdr:nvSpPr>
        <xdr:cNvPr id="487" name="テキスト ボックス 486"/>
        <xdr:cNvSpPr txBox="1"/>
      </xdr:nvSpPr>
      <xdr:spPr>
        <a:xfrm>
          <a:off x="7594111" y="1688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103530</xdr:rowOff>
    </xdr:from>
    <xdr:to>
      <xdr:col>36</xdr:col>
      <xdr:colOff>165100</xdr:colOff>
      <xdr:row>98</xdr:row>
      <xdr:rowOff>33680</xdr:rowOff>
    </xdr:to>
    <xdr:sp macro="" textlink="">
      <xdr:nvSpPr>
        <xdr:cNvPr id="488" name="楕円 487"/>
        <xdr:cNvSpPr/>
      </xdr:nvSpPr>
      <xdr:spPr>
        <a:xfrm>
          <a:off x="6921500" y="1673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24807</xdr:rowOff>
    </xdr:from>
    <xdr:ext cx="534377" cy="259045"/>
    <xdr:sp macro="" textlink="">
      <xdr:nvSpPr>
        <xdr:cNvPr id="489" name="テキスト ボックス 488"/>
        <xdr:cNvSpPr txBox="1"/>
      </xdr:nvSpPr>
      <xdr:spPr>
        <a:xfrm>
          <a:off x="6705111" y="16826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500" name="直線コネクタ 499"/>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1" name="テキスト ボックス 500"/>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4" name="直線コネクタ 503"/>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05" name="テキスト ボックス 504"/>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7" name="テキスト ボックス 50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49460</xdr:rowOff>
    </xdr:from>
    <xdr:to>
      <xdr:col>85</xdr:col>
      <xdr:colOff>126364</xdr:colOff>
      <xdr:row>38</xdr:row>
      <xdr:rowOff>25400</xdr:rowOff>
    </xdr:to>
    <xdr:cxnSp macro="">
      <xdr:nvCxnSpPr>
        <xdr:cNvPr id="509" name="直線コネクタ 508"/>
        <xdr:cNvCxnSpPr/>
      </xdr:nvCxnSpPr>
      <xdr:spPr>
        <a:xfrm flipV="1">
          <a:off x="16317595" y="5364410"/>
          <a:ext cx="1269" cy="1176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10" name="災害復旧事業費最小値テキスト"/>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11" name="直線コネクタ 510"/>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167587</xdr:rowOff>
    </xdr:from>
    <xdr:ext cx="534377" cy="259045"/>
    <xdr:sp macro="" textlink="">
      <xdr:nvSpPr>
        <xdr:cNvPr id="512" name="災害復旧事業費最大値テキスト"/>
        <xdr:cNvSpPr txBox="1"/>
      </xdr:nvSpPr>
      <xdr:spPr>
        <a:xfrm>
          <a:off x="16370300" y="5139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49460</xdr:rowOff>
    </xdr:from>
    <xdr:to>
      <xdr:col>86</xdr:col>
      <xdr:colOff>25400</xdr:colOff>
      <xdr:row>31</xdr:row>
      <xdr:rowOff>49460</xdr:rowOff>
    </xdr:to>
    <xdr:cxnSp macro="">
      <xdr:nvCxnSpPr>
        <xdr:cNvPr id="513" name="直線コネクタ 512"/>
        <xdr:cNvCxnSpPr/>
      </xdr:nvCxnSpPr>
      <xdr:spPr>
        <a:xfrm>
          <a:off x="16230600" y="5364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20828</xdr:rowOff>
    </xdr:from>
    <xdr:to>
      <xdr:col>85</xdr:col>
      <xdr:colOff>127000</xdr:colOff>
      <xdr:row>38</xdr:row>
      <xdr:rowOff>25400</xdr:rowOff>
    </xdr:to>
    <xdr:cxnSp macro="">
      <xdr:nvCxnSpPr>
        <xdr:cNvPr id="514" name="直線コネクタ 513"/>
        <xdr:cNvCxnSpPr/>
      </xdr:nvCxnSpPr>
      <xdr:spPr>
        <a:xfrm flipV="1">
          <a:off x="15481300" y="6193028"/>
          <a:ext cx="838200" cy="347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137507</xdr:rowOff>
    </xdr:from>
    <xdr:ext cx="469744" cy="259045"/>
    <xdr:sp macro="" textlink="">
      <xdr:nvSpPr>
        <xdr:cNvPr id="515" name="災害復旧事業費平均値テキスト"/>
        <xdr:cNvSpPr txBox="1"/>
      </xdr:nvSpPr>
      <xdr:spPr>
        <a:xfrm>
          <a:off x="16370300" y="6138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159080</xdr:rowOff>
    </xdr:from>
    <xdr:to>
      <xdr:col>85</xdr:col>
      <xdr:colOff>177800</xdr:colOff>
      <xdr:row>36</xdr:row>
      <xdr:rowOff>89230</xdr:rowOff>
    </xdr:to>
    <xdr:sp macro="" textlink="">
      <xdr:nvSpPr>
        <xdr:cNvPr id="516" name="フローチャート: 判断 515"/>
        <xdr:cNvSpPr/>
      </xdr:nvSpPr>
      <xdr:spPr>
        <a:xfrm>
          <a:off x="16268700" y="6159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25400</xdr:rowOff>
    </xdr:from>
    <xdr:to>
      <xdr:col>81</xdr:col>
      <xdr:colOff>50800</xdr:colOff>
      <xdr:row>38</xdr:row>
      <xdr:rowOff>25400</xdr:rowOff>
    </xdr:to>
    <xdr:cxnSp macro="">
      <xdr:nvCxnSpPr>
        <xdr:cNvPr id="517" name="直線コネクタ 516"/>
        <xdr:cNvCxnSpPr/>
      </xdr:nvCxnSpPr>
      <xdr:spPr>
        <a:xfrm>
          <a:off x="14592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27406</xdr:rowOff>
    </xdr:from>
    <xdr:to>
      <xdr:col>81</xdr:col>
      <xdr:colOff>101600</xdr:colOff>
      <xdr:row>36</xdr:row>
      <xdr:rowOff>129006</xdr:rowOff>
    </xdr:to>
    <xdr:sp macro="" textlink="">
      <xdr:nvSpPr>
        <xdr:cNvPr id="518" name="フローチャート: 判断 517"/>
        <xdr:cNvSpPr/>
      </xdr:nvSpPr>
      <xdr:spPr>
        <a:xfrm>
          <a:off x="15430500" y="6199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34</xdr:row>
      <xdr:rowOff>145533</xdr:rowOff>
    </xdr:from>
    <xdr:ext cx="469744" cy="259045"/>
    <xdr:sp macro="" textlink="">
      <xdr:nvSpPr>
        <xdr:cNvPr id="519" name="テキスト ボックス 518"/>
        <xdr:cNvSpPr txBox="1"/>
      </xdr:nvSpPr>
      <xdr:spPr>
        <a:xfrm>
          <a:off x="15246428" y="5974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25400</xdr:rowOff>
    </xdr:from>
    <xdr:to>
      <xdr:col>76</xdr:col>
      <xdr:colOff>114300</xdr:colOff>
      <xdr:row>38</xdr:row>
      <xdr:rowOff>25400</xdr:rowOff>
    </xdr:to>
    <xdr:cxnSp macro="">
      <xdr:nvCxnSpPr>
        <xdr:cNvPr id="520" name="直線コネクタ 519"/>
        <xdr:cNvCxnSpPr/>
      </xdr:nvCxnSpPr>
      <xdr:spPr>
        <a:xfrm>
          <a:off x="13703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20263</xdr:rowOff>
    </xdr:from>
    <xdr:to>
      <xdr:col>76</xdr:col>
      <xdr:colOff>165100</xdr:colOff>
      <xdr:row>36</xdr:row>
      <xdr:rowOff>121863</xdr:rowOff>
    </xdr:to>
    <xdr:sp macro="" textlink="">
      <xdr:nvSpPr>
        <xdr:cNvPr id="521" name="フローチャート: 判断 520"/>
        <xdr:cNvSpPr/>
      </xdr:nvSpPr>
      <xdr:spPr>
        <a:xfrm>
          <a:off x="14541500" y="6192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34</xdr:row>
      <xdr:rowOff>138390</xdr:rowOff>
    </xdr:from>
    <xdr:ext cx="469744" cy="259045"/>
    <xdr:sp macro="" textlink="">
      <xdr:nvSpPr>
        <xdr:cNvPr id="522" name="テキスト ボックス 521"/>
        <xdr:cNvSpPr txBox="1"/>
      </xdr:nvSpPr>
      <xdr:spPr>
        <a:xfrm>
          <a:off x="14357428" y="5967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156845</xdr:rowOff>
    </xdr:from>
    <xdr:to>
      <xdr:col>71</xdr:col>
      <xdr:colOff>177800</xdr:colOff>
      <xdr:row>38</xdr:row>
      <xdr:rowOff>25400</xdr:rowOff>
    </xdr:to>
    <xdr:cxnSp macro="">
      <xdr:nvCxnSpPr>
        <xdr:cNvPr id="523" name="直線コネクタ 522"/>
        <xdr:cNvCxnSpPr/>
      </xdr:nvCxnSpPr>
      <xdr:spPr>
        <a:xfrm>
          <a:off x="12814300" y="6329045"/>
          <a:ext cx="889000" cy="211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31</xdr:row>
      <xdr:rowOff>57239</xdr:rowOff>
    </xdr:from>
    <xdr:to>
      <xdr:col>72</xdr:col>
      <xdr:colOff>38100</xdr:colOff>
      <xdr:row>31</xdr:row>
      <xdr:rowOff>158839</xdr:rowOff>
    </xdr:to>
    <xdr:sp macro="" textlink="">
      <xdr:nvSpPr>
        <xdr:cNvPr id="524" name="フローチャート: 判断 523"/>
        <xdr:cNvSpPr/>
      </xdr:nvSpPr>
      <xdr:spPr>
        <a:xfrm>
          <a:off x="13652500" y="5372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30</xdr:row>
      <xdr:rowOff>3916</xdr:rowOff>
    </xdr:from>
    <xdr:ext cx="534377" cy="259045"/>
    <xdr:sp macro="" textlink="">
      <xdr:nvSpPr>
        <xdr:cNvPr id="525" name="テキスト ボックス 524"/>
        <xdr:cNvSpPr txBox="1"/>
      </xdr:nvSpPr>
      <xdr:spPr>
        <a:xfrm>
          <a:off x="13436111" y="5147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32</xdr:row>
      <xdr:rowOff>74498</xdr:rowOff>
    </xdr:from>
    <xdr:to>
      <xdr:col>67</xdr:col>
      <xdr:colOff>101600</xdr:colOff>
      <xdr:row>33</xdr:row>
      <xdr:rowOff>4648</xdr:rowOff>
    </xdr:to>
    <xdr:sp macro="" textlink="">
      <xdr:nvSpPr>
        <xdr:cNvPr id="526" name="フローチャート: 判断 525"/>
        <xdr:cNvSpPr/>
      </xdr:nvSpPr>
      <xdr:spPr>
        <a:xfrm>
          <a:off x="12763500" y="5560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31</xdr:row>
      <xdr:rowOff>21175</xdr:rowOff>
    </xdr:from>
    <xdr:ext cx="534377" cy="259045"/>
    <xdr:sp macro="" textlink="">
      <xdr:nvSpPr>
        <xdr:cNvPr id="527" name="テキスト ボックス 526"/>
        <xdr:cNvSpPr txBox="1"/>
      </xdr:nvSpPr>
      <xdr:spPr>
        <a:xfrm>
          <a:off x="12547111" y="5336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141478</xdr:rowOff>
    </xdr:from>
    <xdr:to>
      <xdr:col>85</xdr:col>
      <xdr:colOff>177800</xdr:colOff>
      <xdr:row>36</xdr:row>
      <xdr:rowOff>71628</xdr:rowOff>
    </xdr:to>
    <xdr:sp macro="" textlink="">
      <xdr:nvSpPr>
        <xdr:cNvPr id="533" name="楕円 532"/>
        <xdr:cNvSpPr/>
      </xdr:nvSpPr>
      <xdr:spPr>
        <a:xfrm>
          <a:off x="16268700" y="6142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164355</xdr:rowOff>
    </xdr:from>
    <xdr:ext cx="469744" cy="259045"/>
    <xdr:sp macro="" textlink="">
      <xdr:nvSpPr>
        <xdr:cNvPr id="534" name="災害復旧事業費該当値テキスト"/>
        <xdr:cNvSpPr txBox="1"/>
      </xdr:nvSpPr>
      <xdr:spPr>
        <a:xfrm>
          <a:off x="16370300" y="5993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146050</xdr:rowOff>
    </xdr:from>
    <xdr:to>
      <xdr:col>81</xdr:col>
      <xdr:colOff>101600</xdr:colOff>
      <xdr:row>38</xdr:row>
      <xdr:rowOff>76200</xdr:rowOff>
    </xdr:to>
    <xdr:sp macro="" textlink="">
      <xdr:nvSpPr>
        <xdr:cNvPr id="535" name="楕円 534"/>
        <xdr:cNvSpPr/>
      </xdr:nvSpPr>
      <xdr:spPr>
        <a:xfrm>
          <a:off x="15430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38</xdr:row>
      <xdr:rowOff>67327</xdr:rowOff>
    </xdr:from>
    <xdr:ext cx="249299" cy="259045"/>
    <xdr:sp macro="" textlink="">
      <xdr:nvSpPr>
        <xdr:cNvPr id="536" name="テキスト ボックス 535"/>
        <xdr:cNvSpPr txBox="1"/>
      </xdr:nvSpPr>
      <xdr:spPr>
        <a:xfrm>
          <a:off x="15356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146050</xdr:rowOff>
    </xdr:from>
    <xdr:to>
      <xdr:col>76</xdr:col>
      <xdr:colOff>165100</xdr:colOff>
      <xdr:row>38</xdr:row>
      <xdr:rowOff>76200</xdr:rowOff>
    </xdr:to>
    <xdr:sp macro="" textlink="">
      <xdr:nvSpPr>
        <xdr:cNvPr id="537" name="楕円 536"/>
        <xdr:cNvSpPr/>
      </xdr:nvSpPr>
      <xdr:spPr>
        <a:xfrm>
          <a:off x="14541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38</xdr:row>
      <xdr:rowOff>67327</xdr:rowOff>
    </xdr:from>
    <xdr:ext cx="249299" cy="259045"/>
    <xdr:sp macro="" textlink="">
      <xdr:nvSpPr>
        <xdr:cNvPr id="538" name="テキスト ボックス 537"/>
        <xdr:cNvSpPr txBox="1"/>
      </xdr:nvSpPr>
      <xdr:spPr>
        <a:xfrm>
          <a:off x="14467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146050</xdr:rowOff>
    </xdr:from>
    <xdr:to>
      <xdr:col>72</xdr:col>
      <xdr:colOff>38100</xdr:colOff>
      <xdr:row>38</xdr:row>
      <xdr:rowOff>76200</xdr:rowOff>
    </xdr:to>
    <xdr:sp macro="" textlink="">
      <xdr:nvSpPr>
        <xdr:cNvPr id="539" name="楕円 538"/>
        <xdr:cNvSpPr/>
      </xdr:nvSpPr>
      <xdr:spPr>
        <a:xfrm>
          <a:off x="1365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38</xdr:row>
      <xdr:rowOff>67327</xdr:rowOff>
    </xdr:from>
    <xdr:ext cx="249299" cy="259045"/>
    <xdr:sp macro="" textlink="">
      <xdr:nvSpPr>
        <xdr:cNvPr id="540" name="テキスト ボックス 539"/>
        <xdr:cNvSpPr txBox="1"/>
      </xdr:nvSpPr>
      <xdr:spPr>
        <a:xfrm>
          <a:off x="1357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106045</xdr:rowOff>
    </xdr:from>
    <xdr:to>
      <xdr:col>67</xdr:col>
      <xdr:colOff>101600</xdr:colOff>
      <xdr:row>37</xdr:row>
      <xdr:rowOff>36195</xdr:rowOff>
    </xdr:to>
    <xdr:sp macro="" textlink="">
      <xdr:nvSpPr>
        <xdr:cNvPr id="541" name="楕円 540"/>
        <xdr:cNvSpPr/>
      </xdr:nvSpPr>
      <xdr:spPr>
        <a:xfrm>
          <a:off x="12763500" y="6278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27322</xdr:rowOff>
    </xdr:from>
    <xdr:ext cx="469744" cy="259045"/>
    <xdr:sp macro="" textlink="">
      <xdr:nvSpPr>
        <xdr:cNvPr id="542" name="テキスト ボックス 541"/>
        <xdr:cNvSpPr txBox="1"/>
      </xdr:nvSpPr>
      <xdr:spPr>
        <a:xfrm>
          <a:off x="12579428" y="6370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2" name="テキスト ボックス 601"/>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139700</xdr:rowOff>
    </xdr:from>
    <xdr:to>
      <xdr:col>89</xdr:col>
      <xdr:colOff>177800</xdr:colOff>
      <xdr:row>79</xdr:row>
      <xdr:rowOff>139700</xdr:rowOff>
    </xdr:to>
    <xdr:cxnSp macro="">
      <xdr:nvCxnSpPr>
        <xdr:cNvPr id="603" name="直線コネクタ 602"/>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168927</xdr:rowOff>
    </xdr:from>
    <xdr:ext cx="531299" cy="259045"/>
    <xdr:sp macro="" textlink="">
      <xdr:nvSpPr>
        <xdr:cNvPr id="604" name="テキスト ボックス 603"/>
        <xdr:cNvSpPr txBox="1"/>
      </xdr:nvSpPr>
      <xdr:spPr>
        <a:xfrm>
          <a:off x="11914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05" name="直線コネクタ 604"/>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06" name="テキスト ボックス 605"/>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07" name="直線コネクタ 606"/>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608" name="テキスト ボックス 607"/>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0" name="テキスト ボックス 60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11" name="直線コネクタ 610"/>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54627</xdr:rowOff>
    </xdr:from>
    <xdr:ext cx="595419" cy="259045"/>
    <xdr:sp macro="" textlink="">
      <xdr:nvSpPr>
        <xdr:cNvPr id="612" name="テキスト ボックス 611"/>
        <xdr:cNvSpPr txBox="1"/>
      </xdr:nvSpPr>
      <xdr:spPr>
        <a:xfrm>
          <a:off x="11850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3" name="直線コネクタ 612"/>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4" name="テキスト ボックス 613"/>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15" name="直線コネクタ 614"/>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68</xdr:row>
      <xdr:rowOff>168927</xdr:rowOff>
    </xdr:from>
    <xdr:ext cx="595419" cy="259045"/>
    <xdr:sp macro="" textlink="">
      <xdr:nvSpPr>
        <xdr:cNvPr id="616" name="テキスト ボックス 615"/>
        <xdr:cNvSpPr txBox="1"/>
      </xdr:nvSpPr>
      <xdr:spPr>
        <a:xfrm>
          <a:off x="11850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163246</xdr:rowOff>
    </xdr:from>
    <xdr:to>
      <xdr:col>85</xdr:col>
      <xdr:colOff>126364</xdr:colOff>
      <xdr:row>78</xdr:row>
      <xdr:rowOff>126012</xdr:rowOff>
    </xdr:to>
    <xdr:cxnSp macro="">
      <xdr:nvCxnSpPr>
        <xdr:cNvPr id="620" name="直線コネクタ 619"/>
        <xdr:cNvCxnSpPr/>
      </xdr:nvCxnSpPr>
      <xdr:spPr>
        <a:xfrm flipV="1">
          <a:off x="16317595" y="12164746"/>
          <a:ext cx="1269" cy="1334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129839</xdr:rowOff>
    </xdr:from>
    <xdr:ext cx="534377" cy="259045"/>
    <xdr:sp macro="" textlink="">
      <xdr:nvSpPr>
        <xdr:cNvPr id="621" name="公債費最小値テキスト"/>
        <xdr:cNvSpPr txBox="1"/>
      </xdr:nvSpPr>
      <xdr:spPr>
        <a:xfrm>
          <a:off x="16370300" y="13502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126012</xdr:rowOff>
    </xdr:from>
    <xdr:to>
      <xdr:col>86</xdr:col>
      <xdr:colOff>25400</xdr:colOff>
      <xdr:row>78</xdr:row>
      <xdr:rowOff>126012</xdr:rowOff>
    </xdr:to>
    <xdr:cxnSp macro="">
      <xdr:nvCxnSpPr>
        <xdr:cNvPr id="622" name="直線コネクタ 621"/>
        <xdr:cNvCxnSpPr/>
      </xdr:nvCxnSpPr>
      <xdr:spPr>
        <a:xfrm>
          <a:off x="16230600" y="13499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109923</xdr:rowOff>
    </xdr:from>
    <xdr:ext cx="599010" cy="259045"/>
    <xdr:sp macro="" textlink="">
      <xdr:nvSpPr>
        <xdr:cNvPr id="623" name="公債費最大値テキスト"/>
        <xdr:cNvSpPr txBox="1"/>
      </xdr:nvSpPr>
      <xdr:spPr>
        <a:xfrm>
          <a:off x="16370300" y="11939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163246</xdr:rowOff>
    </xdr:from>
    <xdr:to>
      <xdr:col>86</xdr:col>
      <xdr:colOff>25400</xdr:colOff>
      <xdr:row>70</xdr:row>
      <xdr:rowOff>163246</xdr:rowOff>
    </xdr:to>
    <xdr:cxnSp macro="">
      <xdr:nvCxnSpPr>
        <xdr:cNvPr id="624" name="直線コネクタ 623"/>
        <xdr:cNvCxnSpPr/>
      </xdr:nvCxnSpPr>
      <xdr:spPr>
        <a:xfrm>
          <a:off x="16230600" y="12164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56175</xdr:rowOff>
    </xdr:from>
    <xdr:to>
      <xdr:col>85</xdr:col>
      <xdr:colOff>127000</xdr:colOff>
      <xdr:row>76</xdr:row>
      <xdr:rowOff>84451</xdr:rowOff>
    </xdr:to>
    <xdr:cxnSp macro="">
      <xdr:nvCxnSpPr>
        <xdr:cNvPr id="625" name="直線コネクタ 624"/>
        <xdr:cNvCxnSpPr/>
      </xdr:nvCxnSpPr>
      <xdr:spPr>
        <a:xfrm>
          <a:off x="15481300" y="13086375"/>
          <a:ext cx="838200" cy="28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62128</xdr:rowOff>
    </xdr:from>
    <xdr:ext cx="534377" cy="259045"/>
    <xdr:sp macro="" textlink="">
      <xdr:nvSpPr>
        <xdr:cNvPr id="626" name="公債費平均値テキスト"/>
        <xdr:cNvSpPr txBox="1"/>
      </xdr:nvSpPr>
      <xdr:spPr>
        <a:xfrm>
          <a:off x="16370300" y="127494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39251</xdr:rowOff>
    </xdr:from>
    <xdr:to>
      <xdr:col>85</xdr:col>
      <xdr:colOff>177800</xdr:colOff>
      <xdr:row>75</xdr:row>
      <xdr:rowOff>140851</xdr:rowOff>
    </xdr:to>
    <xdr:sp macro="" textlink="">
      <xdr:nvSpPr>
        <xdr:cNvPr id="627" name="フローチャート: 判断 626"/>
        <xdr:cNvSpPr/>
      </xdr:nvSpPr>
      <xdr:spPr>
        <a:xfrm>
          <a:off x="16268700" y="12898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56175</xdr:rowOff>
    </xdr:from>
    <xdr:to>
      <xdr:col>81</xdr:col>
      <xdr:colOff>50800</xdr:colOff>
      <xdr:row>76</xdr:row>
      <xdr:rowOff>72006</xdr:rowOff>
    </xdr:to>
    <xdr:cxnSp macro="">
      <xdr:nvCxnSpPr>
        <xdr:cNvPr id="628" name="直線コネクタ 627"/>
        <xdr:cNvCxnSpPr/>
      </xdr:nvCxnSpPr>
      <xdr:spPr>
        <a:xfrm flipV="1">
          <a:off x="14592300" y="13086375"/>
          <a:ext cx="889000" cy="15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62711</xdr:rowOff>
    </xdr:from>
    <xdr:to>
      <xdr:col>81</xdr:col>
      <xdr:colOff>101600</xdr:colOff>
      <xdr:row>75</xdr:row>
      <xdr:rowOff>164311</xdr:rowOff>
    </xdr:to>
    <xdr:sp macro="" textlink="">
      <xdr:nvSpPr>
        <xdr:cNvPr id="629" name="フローチャート: 判断 628"/>
        <xdr:cNvSpPr/>
      </xdr:nvSpPr>
      <xdr:spPr>
        <a:xfrm>
          <a:off x="15430500" y="1292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9388</xdr:rowOff>
    </xdr:from>
    <xdr:ext cx="534377" cy="259045"/>
    <xdr:sp macro="" textlink="">
      <xdr:nvSpPr>
        <xdr:cNvPr id="630" name="テキスト ボックス 629"/>
        <xdr:cNvSpPr txBox="1"/>
      </xdr:nvSpPr>
      <xdr:spPr>
        <a:xfrm>
          <a:off x="15214111" y="12696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72006</xdr:rowOff>
    </xdr:from>
    <xdr:to>
      <xdr:col>76</xdr:col>
      <xdr:colOff>114300</xdr:colOff>
      <xdr:row>76</xdr:row>
      <xdr:rowOff>110925</xdr:rowOff>
    </xdr:to>
    <xdr:cxnSp macro="">
      <xdr:nvCxnSpPr>
        <xdr:cNvPr id="631" name="直線コネクタ 630"/>
        <xdr:cNvCxnSpPr/>
      </xdr:nvCxnSpPr>
      <xdr:spPr>
        <a:xfrm flipV="1">
          <a:off x="13703300" y="13102206"/>
          <a:ext cx="889000" cy="38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71141</xdr:rowOff>
    </xdr:from>
    <xdr:to>
      <xdr:col>76</xdr:col>
      <xdr:colOff>165100</xdr:colOff>
      <xdr:row>76</xdr:row>
      <xdr:rowOff>1290</xdr:rowOff>
    </xdr:to>
    <xdr:sp macro="" textlink="">
      <xdr:nvSpPr>
        <xdr:cNvPr id="632" name="フローチャート: 判断 631"/>
        <xdr:cNvSpPr/>
      </xdr:nvSpPr>
      <xdr:spPr>
        <a:xfrm>
          <a:off x="14541500" y="1292989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17818</xdr:rowOff>
    </xdr:from>
    <xdr:ext cx="534377" cy="259045"/>
    <xdr:sp macro="" textlink="">
      <xdr:nvSpPr>
        <xdr:cNvPr id="633" name="テキスト ボックス 632"/>
        <xdr:cNvSpPr txBox="1"/>
      </xdr:nvSpPr>
      <xdr:spPr>
        <a:xfrm>
          <a:off x="14325111" y="12705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110925</xdr:rowOff>
    </xdr:from>
    <xdr:to>
      <xdr:col>71</xdr:col>
      <xdr:colOff>177800</xdr:colOff>
      <xdr:row>76</xdr:row>
      <xdr:rowOff>165275</xdr:rowOff>
    </xdr:to>
    <xdr:cxnSp macro="">
      <xdr:nvCxnSpPr>
        <xdr:cNvPr id="634" name="直線コネクタ 633"/>
        <xdr:cNvCxnSpPr/>
      </xdr:nvCxnSpPr>
      <xdr:spPr>
        <a:xfrm flipV="1">
          <a:off x="12814300" y="13141125"/>
          <a:ext cx="889000" cy="54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23135</xdr:rowOff>
    </xdr:from>
    <xdr:to>
      <xdr:col>72</xdr:col>
      <xdr:colOff>38100</xdr:colOff>
      <xdr:row>75</xdr:row>
      <xdr:rowOff>124735</xdr:rowOff>
    </xdr:to>
    <xdr:sp macro="" textlink="">
      <xdr:nvSpPr>
        <xdr:cNvPr id="635" name="フローチャート: 判断 634"/>
        <xdr:cNvSpPr/>
      </xdr:nvSpPr>
      <xdr:spPr>
        <a:xfrm>
          <a:off x="13652500" y="1288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141262</xdr:rowOff>
    </xdr:from>
    <xdr:ext cx="534377" cy="259045"/>
    <xdr:sp macro="" textlink="">
      <xdr:nvSpPr>
        <xdr:cNvPr id="636" name="テキスト ボックス 635"/>
        <xdr:cNvSpPr txBox="1"/>
      </xdr:nvSpPr>
      <xdr:spPr>
        <a:xfrm>
          <a:off x="13436111" y="12657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84571</xdr:rowOff>
    </xdr:from>
    <xdr:to>
      <xdr:col>67</xdr:col>
      <xdr:colOff>101600</xdr:colOff>
      <xdr:row>76</xdr:row>
      <xdr:rowOff>14722</xdr:rowOff>
    </xdr:to>
    <xdr:sp macro="" textlink="">
      <xdr:nvSpPr>
        <xdr:cNvPr id="637" name="フローチャート: 判断 636"/>
        <xdr:cNvSpPr/>
      </xdr:nvSpPr>
      <xdr:spPr>
        <a:xfrm>
          <a:off x="12763500" y="1294332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31248</xdr:rowOff>
    </xdr:from>
    <xdr:ext cx="534377" cy="259045"/>
    <xdr:sp macro="" textlink="">
      <xdr:nvSpPr>
        <xdr:cNvPr id="638" name="テキスト ボックス 637"/>
        <xdr:cNvSpPr txBox="1"/>
      </xdr:nvSpPr>
      <xdr:spPr>
        <a:xfrm>
          <a:off x="12547111" y="12718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33651</xdr:rowOff>
    </xdr:from>
    <xdr:to>
      <xdr:col>85</xdr:col>
      <xdr:colOff>177800</xdr:colOff>
      <xdr:row>76</xdr:row>
      <xdr:rowOff>135251</xdr:rowOff>
    </xdr:to>
    <xdr:sp macro="" textlink="">
      <xdr:nvSpPr>
        <xdr:cNvPr id="644" name="楕円 643"/>
        <xdr:cNvSpPr/>
      </xdr:nvSpPr>
      <xdr:spPr>
        <a:xfrm>
          <a:off x="16268700" y="13063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12078</xdr:rowOff>
    </xdr:from>
    <xdr:ext cx="534377" cy="259045"/>
    <xdr:sp macro="" textlink="">
      <xdr:nvSpPr>
        <xdr:cNvPr id="645" name="公債費該当値テキスト"/>
        <xdr:cNvSpPr txBox="1"/>
      </xdr:nvSpPr>
      <xdr:spPr>
        <a:xfrm>
          <a:off x="16370300" y="13042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5375</xdr:rowOff>
    </xdr:from>
    <xdr:to>
      <xdr:col>81</xdr:col>
      <xdr:colOff>101600</xdr:colOff>
      <xdr:row>76</xdr:row>
      <xdr:rowOff>106975</xdr:rowOff>
    </xdr:to>
    <xdr:sp macro="" textlink="">
      <xdr:nvSpPr>
        <xdr:cNvPr id="646" name="楕円 645"/>
        <xdr:cNvSpPr/>
      </xdr:nvSpPr>
      <xdr:spPr>
        <a:xfrm>
          <a:off x="15430500" y="13035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98102</xdr:rowOff>
    </xdr:from>
    <xdr:ext cx="534377" cy="259045"/>
    <xdr:sp macro="" textlink="">
      <xdr:nvSpPr>
        <xdr:cNvPr id="647" name="テキスト ボックス 646"/>
        <xdr:cNvSpPr txBox="1"/>
      </xdr:nvSpPr>
      <xdr:spPr>
        <a:xfrm>
          <a:off x="15214111" y="13128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21206</xdr:rowOff>
    </xdr:from>
    <xdr:to>
      <xdr:col>76</xdr:col>
      <xdr:colOff>165100</xdr:colOff>
      <xdr:row>76</xdr:row>
      <xdr:rowOff>122806</xdr:rowOff>
    </xdr:to>
    <xdr:sp macro="" textlink="">
      <xdr:nvSpPr>
        <xdr:cNvPr id="648" name="楕円 647"/>
        <xdr:cNvSpPr/>
      </xdr:nvSpPr>
      <xdr:spPr>
        <a:xfrm>
          <a:off x="14541500" y="1305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113933</xdr:rowOff>
    </xdr:from>
    <xdr:ext cx="534377" cy="259045"/>
    <xdr:sp macro="" textlink="">
      <xdr:nvSpPr>
        <xdr:cNvPr id="649" name="テキスト ボックス 648"/>
        <xdr:cNvSpPr txBox="1"/>
      </xdr:nvSpPr>
      <xdr:spPr>
        <a:xfrm>
          <a:off x="14325111" y="13144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60125</xdr:rowOff>
    </xdr:from>
    <xdr:to>
      <xdr:col>72</xdr:col>
      <xdr:colOff>38100</xdr:colOff>
      <xdr:row>76</xdr:row>
      <xdr:rowOff>161725</xdr:rowOff>
    </xdr:to>
    <xdr:sp macro="" textlink="">
      <xdr:nvSpPr>
        <xdr:cNvPr id="650" name="楕円 649"/>
        <xdr:cNvSpPr/>
      </xdr:nvSpPr>
      <xdr:spPr>
        <a:xfrm>
          <a:off x="13652500" y="13090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152852</xdr:rowOff>
    </xdr:from>
    <xdr:ext cx="534377" cy="259045"/>
    <xdr:sp macro="" textlink="">
      <xdr:nvSpPr>
        <xdr:cNvPr id="651" name="テキスト ボックス 650"/>
        <xdr:cNvSpPr txBox="1"/>
      </xdr:nvSpPr>
      <xdr:spPr>
        <a:xfrm>
          <a:off x="13436111" y="13183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114475</xdr:rowOff>
    </xdr:from>
    <xdr:to>
      <xdr:col>67</xdr:col>
      <xdr:colOff>101600</xdr:colOff>
      <xdr:row>77</xdr:row>
      <xdr:rowOff>44625</xdr:rowOff>
    </xdr:to>
    <xdr:sp macro="" textlink="">
      <xdr:nvSpPr>
        <xdr:cNvPr id="652" name="楕円 651"/>
        <xdr:cNvSpPr/>
      </xdr:nvSpPr>
      <xdr:spPr>
        <a:xfrm>
          <a:off x="12763500" y="13144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35752</xdr:rowOff>
    </xdr:from>
    <xdr:ext cx="534377" cy="259045"/>
    <xdr:sp macro="" textlink="">
      <xdr:nvSpPr>
        <xdr:cNvPr id="653" name="テキスト ボックス 652"/>
        <xdr:cNvSpPr txBox="1"/>
      </xdr:nvSpPr>
      <xdr:spPr>
        <a:xfrm>
          <a:off x="12547111" y="13237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4" name="直線コネクタ 663"/>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5" name="テキスト ボックス 664"/>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6" name="直線コネクタ 665"/>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7" name="テキスト ボックス 666"/>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8" name="直線コネクタ 667"/>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9" name="テキスト ボックス 668"/>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0" name="直線コネクタ 669"/>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1" name="テキスト ボックス 670"/>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2" name="直線コネクタ 671"/>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3" name="テキスト ボックス 672"/>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4" name="直線コネクタ 673"/>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5" name="テキスト ボックス 674"/>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37723</xdr:rowOff>
    </xdr:from>
    <xdr:to>
      <xdr:col>85</xdr:col>
      <xdr:colOff>126364</xdr:colOff>
      <xdr:row>99</xdr:row>
      <xdr:rowOff>83638</xdr:rowOff>
    </xdr:to>
    <xdr:cxnSp macro="">
      <xdr:nvCxnSpPr>
        <xdr:cNvPr id="679" name="直線コネクタ 678"/>
        <xdr:cNvCxnSpPr/>
      </xdr:nvCxnSpPr>
      <xdr:spPr>
        <a:xfrm flipV="1">
          <a:off x="16317595" y="15468223"/>
          <a:ext cx="1269" cy="1588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87465</xdr:rowOff>
    </xdr:from>
    <xdr:ext cx="469744" cy="259045"/>
    <xdr:sp macro="" textlink="">
      <xdr:nvSpPr>
        <xdr:cNvPr id="680" name="積立金最小値テキスト"/>
        <xdr:cNvSpPr txBox="1"/>
      </xdr:nvSpPr>
      <xdr:spPr>
        <a:xfrm>
          <a:off x="16370300" y="1706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83638</xdr:rowOff>
    </xdr:from>
    <xdr:to>
      <xdr:col>86</xdr:col>
      <xdr:colOff>25400</xdr:colOff>
      <xdr:row>99</xdr:row>
      <xdr:rowOff>83638</xdr:rowOff>
    </xdr:to>
    <xdr:cxnSp macro="">
      <xdr:nvCxnSpPr>
        <xdr:cNvPr id="681" name="直線コネクタ 680"/>
        <xdr:cNvCxnSpPr/>
      </xdr:nvCxnSpPr>
      <xdr:spPr>
        <a:xfrm>
          <a:off x="16230600" y="17057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155850</xdr:rowOff>
    </xdr:from>
    <xdr:ext cx="599010" cy="259045"/>
    <xdr:sp macro="" textlink="">
      <xdr:nvSpPr>
        <xdr:cNvPr id="682" name="積立金最大値テキスト"/>
        <xdr:cNvSpPr txBox="1"/>
      </xdr:nvSpPr>
      <xdr:spPr>
        <a:xfrm>
          <a:off x="16370300" y="15243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37723</xdr:rowOff>
    </xdr:from>
    <xdr:to>
      <xdr:col>86</xdr:col>
      <xdr:colOff>25400</xdr:colOff>
      <xdr:row>90</xdr:row>
      <xdr:rowOff>37723</xdr:rowOff>
    </xdr:to>
    <xdr:cxnSp macro="">
      <xdr:nvCxnSpPr>
        <xdr:cNvPr id="683" name="直線コネクタ 682"/>
        <xdr:cNvCxnSpPr/>
      </xdr:nvCxnSpPr>
      <xdr:spPr>
        <a:xfrm>
          <a:off x="16230600" y="15468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124951</xdr:rowOff>
    </xdr:from>
    <xdr:to>
      <xdr:col>85</xdr:col>
      <xdr:colOff>127000</xdr:colOff>
      <xdr:row>97</xdr:row>
      <xdr:rowOff>100947</xdr:rowOff>
    </xdr:to>
    <xdr:cxnSp macro="">
      <xdr:nvCxnSpPr>
        <xdr:cNvPr id="684" name="直線コネクタ 683"/>
        <xdr:cNvCxnSpPr/>
      </xdr:nvCxnSpPr>
      <xdr:spPr>
        <a:xfrm flipV="1">
          <a:off x="15481300" y="16584151"/>
          <a:ext cx="838200" cy="147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140631</xdr:rowOff>
    </xdr:from>
    <xdr:ext cx="534377" cy="259045"/>
    <xdr:sp macro="" textlink="">
      <xdr:nvSpPr>
        <xdr:cNvPr id="685" name="積立金平均値テキスト"/>
        <xdr:cNvSpPr txBox="1"/>
      </xdr:nvSpPr>
      <xdr:spPr>
        <a:xfrm>
          <a:off x="16370300" y="165998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162204</xdr:rowOff>
    </xdr:from>
    <xdr:to>
      <xdr:col>85</xdr:col>
      <xdr:colOff>177800</xdr:colOff>
      <xdr:row>97</xdr:row>
      <xdr:rowOff>92354</xdr:rowOff>
    </xdr:to>
    <xdr:sp macro="" textlink="">
      <xdr:nvSpPr>
        <xdr:cNvPr id="686" name="フローチャート: 判断 685"/>
        <xdr:cNvSpPr/>
      </xdr:nvSpPr>
      <xdr:spPr>
        <a:xfrm>
          <a:off x="16268700" y="16621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104789</xdr:rowOff>
    </xdr:from>
    <xdr:to>
      <xdr:col>81</xdr:col>
      <xdr:colOff>50800</xdr:colOff>
      <xdr:row>97</xdr:row>
      <xdr:rowOff>100947</xdr:rowOff>
    </xdr:to>
    <xdr:cxnSp macro="">
      <xdr:nvCxnSpPr>
        <xdr:cNvPr id="687" name="直線コネクタ 686"/>
        <xdr:cNvCxnSpPr/>
      </xdr:nvCxnSpPr>
      <xdr:spPr>
        <a:xfrm>
          <a:off x="14592300" y="16563989"/>
          <a:ext cx="889000" cy="167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126445</xdr:rowOff>
    </xdr:from>
    <xdr:to>
      <xdr:col>81</xdr:col>
      <xdr:colOff>101600</xdr:colOff>
      <xdr:row>97</xdr:row>
      <xdr:rowOff>56595</xdr:rowOff>
    </xdr:to>
    <xdr:sp macro="" textlink="">
      <xdr:nvSpPr>
        <xdr:cNvPr id="688" name="フローチャート: 判断 687"/>
        <xdr:cNvSpPr/>
      </xdr:nvSpPr>
      <xdr:spPr>
        <a:xfrm>
          <a:off x="15430500" y="16585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73122</xdr:rowOff>
    </xdr:from>
    <xdr:ext cx="534377" cy="259045"/>
    <xdr:sp macro="" textlink="">
      <xdr:nvSpPr>
        <xdr:cNvPr id="689" name="テキスト ボックス 688"/>
        <xdr:cNvSpPr txBox="1"/>
      </xdr:nvSpPr>
      <xdr:spPr>
        <a:xfrm>
          <a:off x="15214111" y="16360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104789</xdr:rowOff>
    </xdr:from>
    <xdr:to>
      <xdr:col>76</xdr:col>
      <xdr:colOff>114300</xdr:colOff>
      <xdr:row>98</xdr:row>
      <xdr:rowOff>73385</xdr:rowOff>
    </xdr:to>
    <xdr:cxnSp macro="">
      <xdr:nvCxnSpPr>
        <xdr:cNvPr id="690" name="直線コネクタ 689"/>
        <xdr:cNvCxnSpPr/>
      </xdr:nvCxnSpPr>
      <xdr:spPr>
        <a:xfrm flipV="1">
          <a:off x="13703300" y="16563989"/>
          <a:ext cx="889000" cy="311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86691</xdr:rowOff>
    </xdr:from>
    <xdr:to>
      <xdr:col>76</xdr:col>
      <xdr:colOff>165100</xdr:colOff>
      <xdr:row>97</xdr:row>
      <xdr:rowOff>16841</xdr:rowOff>
    </xdr:to>
    <xdr:sp macro="" textlink="">
      <xdr:nvSpPr>
        <xdr:cNvPr id="691" name="フローチャート: 判断 690"/>
        <xdr:cNvSpPr/>
      </xdr:nvSpPr>
      <xdr:spPr>
        <a:xfrm>
          <a:off x="14541500" y="16545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7968</xdr:rowOff>
    </xdr:from>
    <xdr:ext cx="534377" cy="259045"/>
    <xdr:sp macro="" textlink="">
      <xdr:nvSpPr>
        <xdr:cNvPr id="692" name="テキスト ボックス 691"/>
        <xdr:cNvSpPr txBox="1"/>
      </xdr:nvSpPr>
      <xdr:spPr>
        <a:xfrm>
          <a:off x="14325111" y="16638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64044</xdr:rowOff>
    </xdr:from>
    <xdr:to>
      <xdr:col>71</xdr:col>
      <xdr:colOff>177800</xdr:colOff>
      <xdr:row>98</xdr:row>
      <xdr:rowOff>73385</xdr:rowOff>
    </xdr:to>
    <xdr:cxnSp macro="">
      <xdr:nvCxnSpPr>
        <xdr:cNvPr id="693" name="直線コネクタ 692"/>
        <xdr:cNvCxnSpPr/>
      </xdr:nvCxnSpPr>
      <xdr:spPr>
        <a:xfrm>
          <a:off x="12814300" y="16866144"/>
          <a:ext cx="889000" cy="9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14300</xdr:rowOff>
    </xdr:from>
    <xdr:to>
      <xdr:col>72</xdr:col>
      <xdr:colOff>38100</xdr:colOff>
      <xdr:row>97</xdr:row>
      <xdr:rowOff>115900</xdr:rowOff>
    </xdr:to>
    <xdr:sp macro="" textlink="">
      <xdr:nvSpPr>
        <xdr:cNvPr id="694" name="フローチャート: 判断 693"/>
        <xdr:cNvSpPr/>
      </xdr:nvSpPr>
      <xdr:spPr>
        <a:xfrm>
          <a:off x="13652500" y="1664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132427</xdr:rowOff>
    </xdr:from>
    <xdr:ext cx="534377" cy="259045"/>
    <xdr:sp macro="" textlink="">
      <xdr:nvSpPr>
        <xdr:cNvPr id="695" name="テキスト ボックス 694"/>
        <xdr:cNvSpPr txBox="1"/>
      </xdr:nvSpPr>
      <xdr:spPr>
        <a:xfrm>
          <a:off x="13436111" y="16420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112457</xdr:rowOff>
    </xdr:from>
    <xdr:to>
      <xdr:col>67</xdr:col>
      <xdr:colOff>101600</xdr:colOff>
      <xdr:row>97</xdr:row>
      <xdr:rowOff>42607</xdr:rowOff>
    </xdr:to>
    <xdr:sp macro="" textlink="">
      <xdr:nvSpPr>
        <xdr:cNvPr id="696" name="フローチャート: 判断 695"/>
        <xdr:cNvSpPr/>
      </xdr:nvSpPr>
      <xdr:spPr>
        <a:xfrm>
          <a:off x="12763500" y="16571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59134</xdr:rowOff>
    </xdr:from>
    <xdr:ext cx="534377" cy="259045"/>
    <xdr:sp macro="" textlink="">
      <xdr:nvSpPr>
        <xdr:cNvPr id="697" name="テキスト ボックス 696"/>
        <xdr:cNvSpPr txBox="1"/>
      </xdr:nvSpPr>
      <xdr:spPr>
        <a:xfrm>
          <a:off x="12547111" y="16346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74151</xdr:rowOff>
    </xdr:from>
    <xdr:to>
      <xdr:col>85</xdr:col>
      <xdr:colOff>177800</xdr:colOff>
      <xdr:row>97</xdr:row>
      <xdr:rowOff>4301</xdr:rowOff>
    </xdr:to>
    <xdr:sp macro="" textlink="">
      <xdr:nvSpPr>
        <xdr:cNvPr id="703" name="楕円 702"/>
        <xdr:cNvSpPr/>
      </xdr:nvSpPr>
      <xdr:spPr>
        <a:xfrm>
          <a:off x="16268700" y="16533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97028</xdr:rowOff>
    </xdr:from>
    <xdr:ext cx="534377" cy="259045"/>
    <xdr:sp macro="" textlink="">
      <xdr:nvSpPr>
        <xdr:cNvPr id="704" name="積立金該当値テキスト"/>
        <xdr:cNvSpPr txBox="1"/>
      </xdr:nvSpPr>
      <xdr:spPr>
        <a:xfrm>
          <a:off x="16370300" y="16384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50147</xdr:rowOff>
    </xdr:from>
    <xdr:to>
      <xdr:col>81</xdr:col>
      <xdr:colOff>101600</xdr:colOff>
      <xdr:row>97</xdr:row>
      <xdr:rowOff>151747</xdr:rowOff>
    </xdr:to>
    <xdr:sp macro="" textlink="">
      <xdr:nvSpPr>
        <xdr:cNvPr id="705" name="楕円 704"/>
        <xdr:cNvSpPr/>
      </xdr:nvSpPr>
      <xdr:spPr>
        <a:xfrm>
          <a:off x="15430500" y="16680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142874</xdr:rowOff>
    </xdr:from>
    <xdr:ext cx="534377" cy="259045"/>
    <xdr:sp macro="" textlink="">
      <xdr:nvSpPr>
        <xdr:cNvPr id="706" name="テキスト ボックス 705"/>
        <xdr:cNvSpPr txBox="1"/>
      </xdr:nvSpPr>
      <xdr:spPr>
        <a:xfrm>
          <a:off x="15214111" y="16773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53989</xdr:rowOff>
    </xdr:from>
    <xdr:to>
      <xdr:col>76</xdr:col>
      <xdr:colOff>165100</xdr:colOff>
      <xdr:row>96</xdr:row>
      <xdr:rowOff>155589</xdr:rowOff>
    </xdr:to>
    <xdr:sp macro="" textlink="">
      <xdr:nvSpPr>
        <xdr:cNvPr id="707" name="楕円 706"/>
        <xdr:cNvSpPr/>
      </xdr:nvSpPr>
      <xdr:spPr>
        <a:xfrm>
          <a:off x="14541500" y="16513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666</xdr:rowOff>
    </xdr:from>
    <xdr:ext cx="534377" cy="259045"/>
    <xdr:sp macro="" textlink="">
      <xdr:nvSpPr>
        <xdr:cNvPr id="708" name="テキスト ボックス 707"/>
        <xdr:cNvSpPr txBox="1"/>
      </xdr:nvSpPr>
      <xdr:spPr>
        <a:xfrm>
          <a:off x="14325111" y="16288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22585</xdr:rowOff>
    </xdr:from>
    <xdr:to>
      <xdr:col>72</xdr:col>
      <xdr:colOff>38100</xdr:colOff>
      <xdr:row>98</xdr:row>
      <xdr:rowOff>124185</xdr:rowOff>
    </xdr:to>
    <xdr:sp macro="" textlink="">
      <xdr:nvSpPr>
        <xdr:cNvPr id="709" name="楕円 708"/>
        <xdr:cNvSpPr/>
      </xdr:nvSpPr>
      <xdr:spPr>
        <a:xfrm>
          <a:off x="13652500" y="1682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115312</xdr:rowOff>
    </xdr:from>
    <xdr:ext cx="534377" cy="259045"/>
    <xdr:sp macro="" textlink="">
      <xdr:nvSpPr>
        <xdr:cNvPr id="710" name="テキスト ボックス 709"/>
        <xdr:cNvSpPr txBox="1"/>
      </xdr:nvSpPr>
      <xdr:spPr>
        <a:xfrm>
          <a:off x="13436111" y="16917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13244</xdr:rowOff>
    </xdr:from>
    <xdr:to>
      <xdr:col>67</xdr:col>
      <xdr:colOff>101600</xdr:colOff>
      <xdr:row>98</xdr:row>
      <xdr:rowOff>114844</xdr:rowOff>
    </xdr:to>
    <xdr:sp macro="" textlink="">
      <xdr:nvSpPr>
        <xdr:cNvPr id="711" name="楕円 710"/>
        <xdr:cNvSpPr/>
      </xdr:nvSpPr>
      <xdr:spPr>
        <a:xfrm>
          <a:off x="12763500" y="1681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105971</xdr:rowOff>
    </xdr:from>
    <xdr:ext cx="534377" cy="259045"/>
    <xdr:sp macro="" textlink="">
      <xdr:nvSpPr>
        <xdr:cNvPr id="712" name="テキスト ボックス 711"/>
        <xdr:cNvSpPr txBox="1"/>
      </xdr:nvSpPr>
      <xdr:spPr>
        <a:xfrm>
          <a:off x="12547111" y="1690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3" name="直線コネクタ 722"/>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4" name="テキスト ボックス 723"/>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5" name="直線コネクタ 724"/>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6" name="テキスト ボックス 725"/>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7" name="直線コネクタ 726"/>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8" name="テキスト ボックス 727"/>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9" name="直線コネクタ 728"/>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0" name="テキスト ボックス 729"/>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14199</xdr:rowOff>
    </xdr:from>
    <xdr:to>
      <xdr:col>116</xdr:col>
      <xdr:colOff>62864</xdr:colOff>
      <xdr:row>38</xdr:row>
      <xdr:rowOff>139700</xdr:rowOff>
    </xdr:to>
    <xdr:cxnSp macro="">
      <xdr:nvCxnSpPr>
        <xdr:cNvPr id="734" name="直線コネクタ 733"/>
        <xdr:cNvCxnSpPr/>
      </xdr:nvCxnSpPr>
      <xdr:spPr>
        <a:xfrm flipV="1">
          <a:off x="22159595" y="5329149"/>
          <a:ext cx="1269" cy="1325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5"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6" name="直線コネクタ 735"/>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132326</xdr:rowOff>
    </xdr:from>
    <xdr:ext cx="534377" cy="259045"/>
    <xdr:sp macro="" textlink="">
      <xdr:nvSpPr>
        <xdr:cNvPr id="737" name="投資及び出資金最大値テキスト"/>
        <xdr:cNvSpPr txBox="1"/>
      </xdr:nvSpPr>
      <xdr:spPr>
        <a:xfrm>
          <a:off x="22212300" y="5104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14199</xdr:rowOff>
    </xdr:from>
    <xdr:to>
      <xdr:col>116</xdr:col>
      <xdr:colOff>152400</xdr:colOff>
      <xdr:row>31</xdr:row>
      <xdr:rowOff>14199</xdr:rowOff>
    </xdr:to>
    <xdr:cxnSp macro="">
      <xdr:nvCxnSpPr>
        <xdr:cNvPr id="738" name="直線コネクタ 737"/>
        <xdr:cNvCxnSpPr/>
      </xdr:nvCxnSpPr>
      <xdr:spPr>
        <a:xfrm>
          <a:off x="22072600" y="5329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9" name="直線コネクタ 738"/>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23126</xdr:rowOff>
    </xdr:from>
    <xdr:ext cx="469744" cy="259045"/>
    <xdr:sp macro="" textlink="">
      <xdr:nvSpPr>
        <xdr:cNvPr id="740" name="投資及び出資金平均値テキスト"/>
        <xdr:cNvSpPr txBox="1"/>
      </xdr:nvSpPr>
      <xdr:spPr>
        <a:xfrm>
          <a:off x="22212300" y="61953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249</xdr:rowOff>
    </xdr:from>
    <xdr:to>
      <xdr:col>116</xdr:col>
      <xdr:colOff>114300</xdr:colOff>
      <xdr:row>37</xdr:row>
      <xdr:rowOff>101849</xdr:rowOff>
    </xdr:to>
    <xdr:sp macro="" textlink="">
      <xdr:nvSpPr>
        <xdr:cNvPr id="741" name="フローチャート: 判断 740"/>
        <xdr:cNvSpPr/>
      </xdr:nvSpPr>
      <xdr:spPr>
        <a:xfrm>
          <a:off x="22110700" y="6343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111948</xdr:rowOff>
    </xdr:from>
    <xdr:to>
      <xdr:col>111</xdr:col>
      <xdr:colOff>177800</xdr:colOff>
      <xdr:row>38</xdr:row>
      <xdr:rowOff>139700</xdr:rowOff>
    </xdr:to>
    <xdr:cxnSp macro="">
      <xdr:nvCxnSpPr>
        <xdr:cNvPr id="742" name="直線コネクタ 741"/>
        <xdr:cNvCxnSpPr/>
      </xdr:nvCxnSpPr>
      <xdr:spPr>
        <a:xfrm>
          <a:off x="20434300" y="6627048"/>
          <a:ext cx="889000" cy="27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35133</xdr:rowOff>
    </xdr:from>
    <xdr:to>
      <xdr:col>112</xdr:col>
      <xdr:colOff>38100</xdr:colOff>
      <xdr:row>37</xdr:row>
      <xdr:rowOff>136733</xdr:rowOff>
    </xdr:to>
    <xdr:sp macro="" textlink="">
      <xdr:nvSpPr>
        <xdr:cNvPr id="743" name="フローチャート: 判断 742"/>
        <xdr:cNvSpPr/>
      </xdr:nvSpPr>
      <xdr:spPr>
        <a:xfrm>
          <a:off x="21272500" y="6378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153260</xdr:rowOff>
    </xdr:from>
    <xdr:ext cx="469744" cy="259045"/>
    <xdr:sp macro="" textlink="">
      <xdr:nvSpPr>
        <xdr:cNvPr id="744" name="テキスト ボックス 743"/>
        <xdr:cNvSpPr txBox="1"/>
      </xdr:nvSpPr>
      <xdr:spPr>
        <a:xfrm>
          <a:off x="21088428" y="6154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111948</xdr:rowOff>
    </xdr:from>
    <xdr:to>
      <xdr:col>107</xdr:col>
      <xdr:colOff>50800</xdr:colOff>
      <xdr:row>38</xdr:row>
      <xdr:rowOff>125344</xdr:rowOff>
    </xdr:to>
    <xdr:cxnSp macro="">
      <xdr:nvCxnSpPr>
        <xdr:cNvPr id="745" name="直線コネクタ 744"/>
        <xdr:cNvCxnSpPr/>
      </xdr:nvCxnSpPr>
      <xdr:spPr>
        <a:xfrm flipV="1">
          <a:off x="19545300" y="6627048"/>
          <a:ext cx="889000" cy="13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27041</xdr:rowOff>
    </xdr:from>
    <xdr:to>
      <xdr:col>107</xdr:col>
      <xdr:colOff>101600</xdr:colOff>
      <xdr:row>37</xdr:row>
      <xdr:rowOff>128641</xdr:rowOff>
    </xdr:to>
    <xdr:sp macro="" textlink="">
      <xdr:nvSpPr>
        <xdr:cNvPr id="746" name="フローチャート: 判断 745"/>
        <xdr:cNvSpPr/>
      </xdr:nvSpPr>
      <xdr:spPr>
        <a:xfrm>
          <a:off x="20383500" y="6370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145168</xdr:rowOff>
    </xdr:from>
    <xdr:ext cx="469744" cy="259045"/>
    <xdr:sp macro="" textlink="">
      <xdr:nvSpPr>
        <xdr:cNvPr id="747" name="テキスト ボックス 746"/>
        <xdr:cNvSpPr txBox="1"/>
      </xdr:nvSpPr>
      <xdr:spPr>
        <a:xfrm>
          <a:off x="20199428" y="6145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125344</xdr:rowOff>
    </xdr:from>
    <xdr:to>
      <xdr:col>102</xdr:col>
      <xdr:colOff>114300</xdr:colOff>
      <xdr:row>38</xdr:row>
      <xdr:rowOff>139700</xdr:rowOff>
    </xdr:to>
    <xdr:cxnSp macro="">
      <xdr:nvCxnSpPr>
        <xdr:cNvPr id="748" name="直線コネクタ 747"/>
        <xdr:cNvCxnSpPr/>
      </xdr:nvCxnSpPr>
      <xdr:spPr>
        <a:xfrm flipV="1">
          <a:off x="18656300" y="6640444"/>
          <a:ext cx="889000" cy="14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14331</xdr:rowOff>
    </xdr:from>
    <xdr:to>
      <xdr:col>102</xdr:col>
      <xdr:colOff>165100</xdr:colOff>
      <xdr:row>37</xdr:row>
      <xdr:rowOff>115931</xdr:rowOff>
    </xdr:to>
    <xdr:sp macro="" textlink="">
      <xdr:nvSpPr>
        <xdr:cNvPr id="749" name="フローチャート: 判断 748"/>
        <xdr:cNvSpPr/>
      </xdr:nvSpPr>
      <xdr:spPr>
        <a:xfrm>
          <a:off x="19494500" y="635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132458</xdr:rowOff>
    </xdr:from>
    <xdr:ext cx="469744" cy="259045"/>
    <xdr:sp macro="" textlink="">
      <xdr:nvSpPr>
        <xdr:cNvPr id="750" name="テキスト ボックス 749"/>
        <xdr:cNvSpPr txBox="1"/>
      </xdr:nvSpPr>
      <xdr:spPr>
        <a:xfrm>
          <a:off x="19310428" y="6133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51364</xdr:rowOff>
    </xdr:from>
    <xdr:to>
      <xdr:col>98</xdr:col>
      <xdr:colOff>38100</xdr:colOff>
      <xdr:row>37</xdr:row>
      <xdr:rowOff>152964</xdr:rowOff>
    </xdr:to>
    <xdr:sp macro="" textlink="">
      <xdr:nvSpPr>
        <xdr:cNvPr id="751" name="フローチャート: 判断 750"/>
        <xdr:cNvSpPr/>
      </xdr:nvSpPr>
      <xdr:spPr>
        <a:xfrm>
          <a:off x="18605500" y="639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169491</xdr:rowOff>
    </xdr:from>
    <xdr:ext cx="469744" cy="259045"/>
    <xdr:sp macro="" textlink="">
      <xdr:nvSpPr>
        <xdr:cNvPr id="752" name="テキスト ボックス 751"/>
        <xdr:cNvSpPr txBox="1"/>
      </xdr:nvSpPr>
      <xdr:spPr>
        <a:xfrm>
          <a:off x="18421428" y="6170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8" name="楕円 757"/>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9"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0" name="楕円 759"/>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1" name="テキスト ボックス 760"/>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61148</xdr:rowOff>
    </xdr:from>
    <xdr:to>
      <xdr:col>107</xdr:col>
      <xdr:colOff>101600</xdr:colOff>
      <xdr:row>38</xdr:row>
      <xdr:rowOff>162748</xdr:rowOff>
    </xdr:to>
    <xdr:sp macro="" textlink="">
      <xdr:nvSpPr>
        <xdr:cNvPr id="762" name="楕円 761"/>
        <xdr:cNvSpPr/>
      </xdr:nvSpPr>
      <xdr:spPr>
        <a:xfrm>
          <a:off x="20383500" y="6576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153875</xdr:rowOff>
    </xdr:from>
    <xdr:ext cx="378565" cy="259045"/>
    <xdr:sp macro="" textlink="">
      <xdr:nvSpPr>
        <xdr:cNvPr id="763" name="テキスト ボックス 762"/>
        <xdr:cNvSpPr txBox="1"/>
      </xdr:nvSpPr>
      <xdr:spPr>
        <a:xfrm>
          <a:off x="20245017" y="66689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74544</xdr:rowOff>
    </xdr:from>
    <xdr:to>
      <xdr:col>102</xdr:col>
      <xdr:colOff>165100</xdr:colOff>
      <xdr:row>39</xdr:row>
      <xdr:rowOff>4694</xdr:rowOff>
    </xdr:to>
    <xdr:sp macro="" textlink="">
      <xdr:nvSpPr>
        <xdr:cNvPr id="764" name="楕円 763"/>
        <xdr:cNvSpPr/>
      </xdr:nvSpPr>
      <xdr:spPr>
        <a:xfrm>
          <a:off x="19494500" y="658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167271</xdr:rowOff>
    </xdr:from>
    <xdr:ext cx="378565" cy="259045"/>
    <xdr:sp macro="" textlink="">
      <xdr:nvSpPr>
        <xdr:cNvPr id="765" name="テキスト ボックス 764"/>
        <xdr:cNvSpPr txBox="1"/>
      </xdr:nvSpPr>
      <xdr:spPr>
        <a:xfrm>
          <a:off x="19356017" y="66823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6" name="楕円 765"/>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7" name="テキスト ボックス 766"/>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8" name="直線コネクタ 777"/>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9" name="テキスト ボックス 778"/>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0" name="直線コネクタ 779"/>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81" name="テキスト ボックス 780"/>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2" name="直線コネクタ 781"/>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83" name="テキスト ボックス 782"/>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4" name="直線コネクタ 783"/>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85" name="テキスト ボックス 784"/>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6" name="直線コネクタ 785"/>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7" name="テキスト ボックス 786"/>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8" name="直線コネクタ 787"/>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9" name="テキスト ボックス 788"/>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1" name="テキスト ボックス 79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97790</xdr:rowOff>
    </xdr:from>
    <xdr:to>
      <xdr:col>116</xdr:col>
      <xdr:colOff>62864</xdr:colOff>
      <xdr:row>59</xdr:row>
      <xdr:rowOff>98878</xdr:rowOff>
    </xdr:to>
    <xdr:cxnSp macro="">
      <xdr:nvCxnSpPr>
        <xdr:cNvPr id="793" name="直線コネクタ 792"/>
        <xdr:cNvCxnSpPr/>
      </xdr:nvCxnSpPr>
      <xdr:spPr>
        <a:xfrm flipV="1">
          <a:off x="22159595" y="8670290"/>
          <a:ext cx="1269" cy="1544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4"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5" name="直線コネクタ 794"/>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44467</xdr:rowOff>
    </xdr:from>
    <xdr:ext cx="534377" cy="259045"/>
    <xdr:sp macro="" textlink="">
      <xdr:nvSpPr>
        <xdr:cNvPr id="796" name="貸付金最大値テキスト"/>
        <xdr:cNvSpPr txBox="1"/>
      </xdr:nvSpPr>
      <xdr:spPr>
        <a:xfrm>
          <a:off x="22212300" y="844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97790</xdr:rowOff>
    </xdr:from>
    <xdr:to>
      <xdr:col>116</xdr:col>
      <xdr:colOff>152400</xdr:colOff>
      <xdr:row>50</xdr:row>
      <xdr:rowOff>97790</xdr:rowOff>
    </xdr:to>
    <xdr:cxnSp macro="">
      <xdr:nvCxnSpPr>
        <xdr:cNvPr id="797" name="直線コネクタ 796"/>
        <xdr:cNvCxnSpPr/>
      </xdr:nvCxnSpPr>
      <xdr:spPr>
        <a:xfrm>
          <a:off x="22072600" y="8670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65350</xdr:rowOff>
    </xdr:from>
    <xdr:to>
      <xdr:col>116</xdr:col>
      <xdr:colOff>63500</xdr:colOff>
      <xdr:row>59</xdr:row>
      <xdr:rowOff>71665</xdr:rowOff>
    </xdr:to>
    <xdr:cxnSp macro="">
      <xdr:nvCxnSpPr>
        <xdr:cNvPr id="798" name="直線コネクタ 797"/>
        <xdr:cNvCxnSpPr/>
      </xdr:nvCxnSpPr>
      <xdr:spPr>
        <a:xfrm>
          <a:off x="21323300" y="10180900"/>
          <a:ext cx="838200" cy="6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851</xdr:rowOff>
    </xdr:from>
    <xdr:ext cx="469744" cy="259045"/>
    <xdr:sp macro="" textlink="">
      <xdr:nvSpPr>
        <xdr:cNvPr id="799" name="貸付金平均値テキスト"/>
        <xdr:cNvSpPr txBox="1"/>
      </xdr:nvSpPr>
      <xdr:spPr>
        <a:xfrm>
          <a:off x="22212300" y="96020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149424</xdr:rowOff>
    </xdr:from>
    <xdr:to>
      <xdr:col>116</xdr:col>
      <xdr:colOff>114300</xdr:colOff>
      <xdr:row>57</xdr:row>
      <xdr:rowOff>79574</xdr:rowOff>
    </xdr:to>
    <xdr:sp macro="" textlink="">
      <xdr:nvSpPr>
        <xdr:cNvPr id="800" name="フローチャート: 判断 799"/>
        <xdr:cNvSpPr/>
      </xdr:nvSpPr>
      <xdr:spPr>
        <a:xfrm>
          <a:off x="22110700" y="9750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65350</xdr:rowOff>
    </xdr:from>
    <xdr:to>
      <xdr:col>111</xdr:col>
      <xdr:colOff>177800</xdr:colOff>
      <xdr:row>59</xdr:row>
      <xdr:rowOff>65895</xdr:rowOff>
    </xdr:to>
    <xdr:cxnSp macro="">
      <xdr:nvCxnSpPr>
        <xdr:cNvPr id="801" name="直線コネクタ 800"/>
        <xdr:cNvCxnSpPr/>
      </xdr:nvCxnSpPr>
      <xdr:spPr>
        <a:xfrm flipV="1">
          <a:off x="20434300" y="10180900"/>
          <a:ext cx="889000" cy="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161181</xdr:rowOff>
    </xdr:from>
    <xdr:to>
      <xdr:col>112</xdr:col>
      <xdr:colOff>38100</xdr:colOff>
      <xdr:row>57</xdr:row>
      <xdr:rowOff>91331</xdr:rowOff>
    </xdr:to>
    <xdr:sp macro="" textlink="">
      <xdr:nvSpPr>
        <xdr:cNvPr id="802" name="フローチャート: 判断 801"/>
        <xdr:cNvSpPr/>
      </xdr:nvSpPr>
      <xdr:spPr>
        <a:xfrm>
          <a:off x="21272500" y="9762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107858</xdr:rowOff>
    </xdr:from>
    <xdr:ext cx="469744" cy="259045"/>
    <xdr:sp macro="" textlink="">
      <xdr:nvSpPr>
        <xdr:cNvPr id="803" name="テキスト ボックス 802"/>
        <xdr:cNvSpPr txBox="1"/>
      </xdr:nvSpPr>
      <xdr:spPr>
        <a:xfrm>
          <a:off x="21088428" y="9537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65895</xdr:rowOff>
    </xdr:from>
    <xdr:to>
      <xdr:col>107</xdr:col>
      <xdr:colOff>50800</xdr:colOff>
      <xdr:row>59</xdr:row>
      <xdr:rowOff>66657</xdr:rowOff>
    </xdr:to>
    <xdr:cxnSp macro="">
      <xdr:nvCxnSpPr>
        <xdr:cNvPr id="804" name="直線コネクタ 803"/>
        <xdr:cNvCxnSpPr/>
      </xdr:nvCxnSpPr>
      <xdr:spPr>
        <a:xfrm flipV="1">
          <a:off x="19545300" y="10181445"/>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143328</xdr:rowOff>
    </xdr:from>
    <xdr:to>
      <xdr:col>107</xdr:col>
      <xdr:colOff>101600</xdr:colOff>
      <xdr:row>57</xdr:row>
      <xdr:rowOff>73478</xdr:rowOff>
    </xdr:to>
    <xdr:sp macro="" textlink="">
      <xdr:nvSpPr>
        <xdr:cNvPr id="805" name="フローチャート: 判断 804"/>
        <xdr:cNvSpPr/>
      </xdr:nvSpPr>
      <xdr:spPr>
        <a:xfrm>
          <a:off x="20383500" y="974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90005</xdr:rowOff>
    </xdr:from>
    <xdr:ext cx="469744" cy="259045"/>
    <xdr:sp macro="" textlink="">
      <xdr:nvSpPr>
        <xdr:cNvPr id="806" name="テキスト ボックス 805"/>
        <xdr:cNvSpPr txBox="1"/>
      </xdr:nvSpPr>
      <xdr:spPr>
        <a:xfrm>
          <a:off x="20199428" y="951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60996</xdr:rowOff>
    </xdr:from>
    <xdr:to>
      <xdr:col>102</xdr:col>
      <xdr:colOff>114300</xdr:colOff>
      <xdr:row>59</xdr:row>
      <xdr:rowOff>66657</xdr:rowOff>
    </xdr:to>
    <xdr:cxnSp macro="">
      <xdr:nvCxnSpPr>
        <xdr:cNvPr id="807" name="直線コネクタ 806"/>
        <xdr:cNvCxnSpPr/>
      </xdr:nvCxnSpPr>
      <xdr:spPr>
        <a:xfrm>
          <a:off x="18656300" y="10176546"/>
          <a:ext cx="889000" cy="5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45684</xdr:rowOff>
    </xdr:from>
    <xdr:to>
      <xdr:col>102</xdr:col>
      <xdr:colOff>165100</xdr:colOff>
      <xdr:row>56</xdr:row>
      <xdr:rowOff>147284</xdr:rowOff>
    </xdr:to>
    <xdr:sp macro="" textlink="">
      <xdr:nvSpPr>
        <xdr:cNvPr id="808" name="フローチャート: 判断 807"/>
        <xdr:cNvSpPr/>
      </xdr:nvSpPr>
      <xdr:spPr>
        <a:xfrm>
          <a:off x="19494500" y="964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163811</xdr:rowOff>
    </xdr:from>
    <xdr:ext cx="469744" cy="259045"/>
    <xdr:sp macro="" textlink="">
      <xdr:nvSpPr>
        <xdr:cNvPr id="809" name="テキスト ボックス 808"/>
        <xdr:cNvSpPr txBox="1"/>
      </xdr:nvSpPr>
      <xdr:spPr>
        <a:xfrm>
          <a:off x="19310428" y="9422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76599</xdr:rowOff>
    </xdr:from>
    <xdr:to>
      <xdr:col>98</xdr:col>
      <xdr:colOff>38100</xdr:colOff>
      <xdr:row>57</xdr:row>
      <xdr:rowOff>6749</xdr:rowOff>
    </xdr:to>
    <xdr:sp macro="" textlink="">
      <xdr:nvSpPr>
        <xdr:cNvPr id="810" name="フローチャート: 判断 809"/>
        <xdr:cNvSpPr/>
      </xdr:nvSpPr>
      <xdr:spPr>
        <a:xfrm>
          <a:off x="18605500" y="9677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23276</xdr:rowOff>
    </xdr:from>
    <xdr:ext cx="469744" cy="259045"/>
    <xdr:sp macro="" textlink="">
      <xdr:nvSpPr>
        <xdr:cNvPr id="811" name="テキスト ボックス 810"/>
        <xdr:cNvSpPr txBox="1"/>
      </xdr:nvSpPr>
      <xdr:spPr>
        <a:xfrm>
          <a:off x="18421428" y="9453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20865</xdr:rowOff>
    </xdr:from>
    <xdr:to>
      <xdr:col>116</xdr:col>
      <xdr:colOff>114300</xdr:colOff>
      <xdr:row>59</xdr:row>
      <xdr:rowOff>122465</xdr:rowOff>
    </xdr:to>
    <xdr:sp macro="" textlink="">
      <xdr:nvSpPr>
        <xdr:cNvPr id="817" name="楕円 816"/>
        <xdr:cNvSpPr/>
      </xdr:nvSpPr>
      <xdr:spPr>
        <a:xfrm>
          <a:off x="22110700" y="10136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107242</xdr:rowOff>
    </xdr:from>
    <xdr:ext cx="378565" cy="259045"/>
    <xdr:sp macro="" textlink="">
      <xdr:nvSpPr>
        <xdr:cNvPr id="818" name="貸付金該当値テキスト"/>
        <xdr:cNvSpPr txBox="1"/>
      </xdr:nvSpPr>
      <xdr:spPr>
        <a:xfrm>
          <a:off x="22212300" y="100513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14550</xdr:rowOff>
    </xdr:from>
    <xdr:to>
      <xdr:col>112</xdr:col>
      <xdr:colOff>38100</xdr:colOff>
      <xdr:row>59</xdr:row>
      <xdr:rowOff>116150</xdr:rowOff>
    </xdr:to>
    <xdr:sp macro="" textlink="">
      <xdr:nvSpPr>
        <xdr:cNvPr id="819" name="楕円 818"/>
        <xdr:cNvSpPr/>
      </xdr:nvSpPr>
      <xdr:spPr>
        <a:xfrm>
          <a:off x="21272500" y="1013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107277</xdr:rowOff>
    </xdr:from>
    <xdr:ext cx="378565" cy="259045"/>
    <xdr:sp macro="" textlink="">
      <xdr:nvSpPr>
        <xdr:cNvPr id="820" name="テキスト ボックス 819"/>
        <xdr:cNvSpPr txBox="1"/>
      </xdr:nvSpPr>
      <xdr:spPr>
        <a:xfrm>
          <a:off x="21134017" y="102228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15095</xdr:rowOff>
    </xdr:from>
    <xdr:to>
      <xdr:col>107</xdr:col>
      <xdr:colOff>101600</xdr:colOff>
      <xdr:row>59</xdr:row>
      <xdr:rowOff>116695</xdr:rowOff>
    </xdr:to>
    <xdr:sp macro="" textlink="">
      <xdr:nvSpPr>
        <xdr:cNvPr id="821" name="楕円 820"/>
        <xdr:cNvSpPr/>
      </xdr:nvSpPr>
      <xdr:spPr>
        <a:xfrm>
          <a:off x="20383500" y="10130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107822</xdr:rowOff>
    </xdr:from>
    <xdr:ext cx="378565" cy="259045"/>
    <xdr:sp macro="" textlink="">
      <xdr:nvSpPr>
        <xdr:cNvPr id="822" name="テキスト ボックス 821"/>
        <xdr:cNvSpPr txBox="1"/>
      </xdr:nvSpPr>
      <xdr:spPr>
        <a:xfrm>
          <a:off x="20245017" y="102233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15857</xdr:rowOff>
    </xdr:from>
    <xdr:to>
      <xdr:col>102</xdr:col>
      <xdr:colOff>165100</xdr:colOff>
      <xdr:row>59</xdr:row>
      <xdr:rowOff>117457</xdr:rowOff>
    </xdr:to>
    <xdr:sp macro="" textlink="">
      <xdr:nvSpPr>
        <xdr:cNvPr id="823" name="楕円 822"/>
        <xdr:cNvSpPr/>
      </xdr:nvSpPr>
      <xdr:spPr>
        <a:xfrm>
          <a:off x="19494500" y="10131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108584</xdr:rowOff>
    </xdr:from>
    <xdr:ext cx="378565" cy="259045"/>
    <xdr:sp macro="" textlink="">
      <xdr:nvSpPr>
        <xdr:cNvPr id="824" name="テキスト ボックス 823"/>
        <xdr:cNvSpPr txBox="1"/>
      </xdr:nvSpPr>
      <xdr:spPr>
        <a:xfrm>
          <a:off x="19356017" y="102241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10196</xdr:rowOff>
    </xdr:from>
    <xdr:to>
      <xdr:col>98</xdr:col>
      <xdr:colOff>38100</xdr:colOff>
      <xdr:row>59</xdr:row>
      <xdr:rowOff>111796</xdr:rowOff>
    </xdr:to>
    <xdr:sp macro="" textlink="">
      <xdr:nvSpPr>
        <xdr:cNvPr id="825" name="楕円 824"/>
        <xdr:cNvSpPr/>
      </xdr:nvSpPr>
      <xdr:spPr>
        <a:xfrm>
          <a:off x="18605500" y="10125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102923</xdr:rowOff>
    </xdr:from>
    <xdr:ext cx="378565" cy="259045"/>
    <xdr:sp macro="" textlink="">
      <xdr:nvSpPr>
        <xdr:cNvPr id="826" name="テキスト ボックス 825"/>
        <xdr:cNvSpPr txBox="1"/>
      </xdr:nvSpPr>
      <xdr:spPr>
        <a:xfrm>
          <a:off x="18467017" y="102184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7" name="テキスト ボックス 836"/>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8" name="直線コネクタ 83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9" name="テキスト ボックス 838"/>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0" name="直線コネクタ 83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1" name="テキスト ボックス 840"/>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2" name="直線コネクタ 84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3" name="テキスト ボックス 842"/>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4" name="直線コネクタ 84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5" name="テキスト ボックス 844"/>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6" name="直線コネクタ 84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7" name="テキスト ボックス 846"/>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61347</xdr:rowOff>
    </xdr:from>
    <xdr:to>
      <xdr:col>116</xdr:col>
      <xdr:colOff>62864</xdr:colOff>
      <xdr:row>78</xdr:row>
      <xdr:rowOff>134271</xdr:rowOff>
    </xdr:to>
    <xdr:cxnSp macro="">
      <xdr:nvCxnSpPr>
        <xdr:cNvPr id="851" name="直線コネクタ 850"/>
        <xdr:cNvCxnSpPr/>
      </xdr:nvCxnSpPr>
      <xdr:spPr>
        <a:xfrm flipV="1">
          <a:off x="22159595" y="12234297"/>
          <a:ext cx="1269" cy="1273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138098</xdr:rowOff>
    </xdr:from>
    <xdr:ext cx="534377" cy="259045"/>
    <xdr:sp macro="" textlink="">
      <xdr:nvSpPr>
        <xdr:cNvPr id="852" name="繰出金最小値テキスト"/>
        <xdr:cNvSpPr txBox="1"/>
      </xdr:nvSpPr>
      <xdr:spPr>
        <a:xfrm>
          <a:off x="22212300" y="13511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134271</xdr:rowOff>
    </xdr:from>
    <xdr:to>
      <xdr:col>116</xdr:col>
      <xdr:colOff>152400</xdr:colOff>
      <xdr:row>78</xdr:row>
      <xdr:rowOff>134271</xdr:rowOff>
    </xdr:to>
    <xdr:cxnSp macro="">
      <xdr:nvCxnSpPr>
        <xdr:cNvPr id="853" name="直線コネクタ 852"/>
        <xdr:cNvCxnSpPr/>
      </xdr:nvCxnSpPr>
      <xdr:spPr>
        <a:xfrm>
          <a:off x="22072600" y="13507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8024</xdr:rowOff>
    </xdr:from>
    <xdr:ext cx="534377" cy="259045"/>
    <xdr:sp macro="" textlink="">
      <xdr:nvSpPr>
        <xdr:cNvPr id="854" name="繰出金最大値テキスト"/>
        <xdr:cNvSpPr txBox="1"/>
      </xdr:nvSpPr>
      <xdr:spPr>
        <a:xfrm>
          <a:off x="22212300" y="12009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61347</xdr:rowOff>
    </xdr:from>
    <xdr:to>
      <xdr:col>116</xdr:col>
      <xdr:colOff>152400</xdr:colOff>
      <xdr:row>71</xdr:row>
      <xdr:rowOff>61347</xdr:rowOff>
    </xdr:to>
    <xdr:cxnSp macro="">
      <xdr:nvCxnSpPr>
        <xdr:cNvPr id="855" name="直線コネクタ 854"/>
        <xdr:cNvCxnSpPr/>
      </xdr:nvCxnSpPr>
      <xdr:spPr>
        <a:xfrm>
          <a:off x="22072600" y="12234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82835</xdr:rowOff>
    </xdr:from>
    <xdr:to>
      <xdr:col>116</xdr:col>
      <xdr:colOff>63500</xdr:colOff>
      <xdr:row>76</xdr:row>
      <xdr:rowOff>94838</xdr:rowOff>
    </xdr:to>
    <xdr:cxnSp macro="">
      <xdr:nvCxnSpPr>
        <xdr:cNvPr id="856" name="直線コネクタ 855"/>
        <xdr:cNvCxnSpPr/>
      </xdr:nvCxnSpPr>
      <xdr:spPr>
        <a:xfrm flipV="1">
          <a:off x="21323300" y="13113035"/>
          <a:ext cx="838200" cy="12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124655</xdr:rowOff>
    </xdr:from>
    <xdr:ext cx="534377" cy="259045"/>
    <xdr:sp macro="" textlink="">
      <xdr:nvSpPr>
        <xdr:cNvPr id="857" name="繰出金平均値テキスト"/>
        <xdr:cNvSpPr txBox="1"/>
      </xdr:nvSpPr>
      <xdr:spPr>
        <a:xfrm>
          <a:off x="22212300" y="128119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101778</xdr:rowOff>
    </xdr:from>
    <xdr:to>
      <xdr:col>116</xdr:col>
      <xdr:colOff>114300</xdr:colOff>
      <xdr:row>76</xdr:row>
      <xdr:rowOff>31927</xdr:rowOff>
    </xdr:to>
    <xdr:sp macro="" textlink="">
      <xdr:nvSpPr>
        <xdr:cNvPr id="858" name="フローチャート: 判断 857"/>
        <xdr:cNvSpPr/>
      </xdr:nvSpPr>
      <xdr:spPr>
        <a:xfrm>
          <a:off x="22110700" y="1296052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94838</xdr:rowOff>
    </xdr:from>
    <xdr:to>
      <xdr:col>111</xdr:col>
      <xdr:colOff>177800</xdr:colOff>
      <xdr:row>76</xdr:row>
      <xdr:rowOff>121850</xdr:rowOff>
    </xdr:to>
    <xdr:cxnSp macro="">
      <xdr:nvCxnSpPr>
        <xdr:cNvPr id="859" name="直線コネクタ 858"/>
        <xdr:cNvCxnSpPr/>
      </xdr:nvCxnSpPr>
      <xdr:spPr>
        <a:xfrm flipV="1">
          <a:off x="20434300" y="13125038"/>
          <a:ext cx="889000" cy="2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140144</xdr:rowOff>
    </xdr:from>
    <xdr:to>
      <xdr:col>112</xdr:col>
      <xdr:colOff>38100</xdr:colOff>
      <xdr:row>76</xdr:row>
      <xdr:rowOff>70293</xdr:rowOff>
    </xdr:to>
    <xdr:sp macro="" textlink="">
      <xdr:nvSpPr>
        <xdr:cNvPr id="860" name="フローチャート: 判断 859"/>
        <xdr:cNvSpPr/>
      </xdr:nvSpPr>
      <xdr:spPr>
        <a:xfrm>
          <a:off x="21272500" y="1299889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86821</xdr:rowOff>
    </xdr:from>
    <xdr:ext cx="534377" cy="259045"/>
    <xdr:sp macro="" textlink="">
      <xdr:nvSpPr>
        <xdr:cNvPr id="861" name="テキスト ボックス 860"/>
        <xdr:cNvSpPr txBox="1"/>
      </xdr:nvSpPr>
      <xdr:spPr>
        <a:xfrm>
          <a:off x="21056111" y="12774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121850</xdr:rowOff>
    </xdr:from>
    <xdr:to>
      <xdr:col>107</xdr:col>
      <xdr:colOff>50800</xdr:colOff>
      <xdr:row>76</xdr:row>
      <xdr:rowOff>130975</xdr:rowOff>
    </xdr:to>
    <xdr:cxnSp macro="">
      <xdr:nvCxnSpPr>
        <xdr:cNvPr id="862" name="直線コネクタ 861"/>
        <xdr:cNvCxnSpPr/>
      </xdr:nvCxnSpPr>
      <xdr:spPr>
        <a:xfrm flipV="1">
          <a:off x="19545300" y="13152050"/>
          <a:ext cx="889000" cy="9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142107</xdr:rowOff>
    </xdr:from>
    <xdr:to>
      <xdr:col>107</xdr:col>
      <xdr:colOff>101600</xdr:colOff>
      <xdr:row>76</xdr:row>
      <xdr:rowOff>72256</xdr:rowOff>
    </xdr:to>
    <xdr:sp macro="" textlink="">
      <xdr:nvSpPr>
        <xdr:cNvPr id="863" name="フローチャート: 判断 862"/>
        <xdr:cNvSpPr/>
      </xdr:nvSpPr>
      <xdr:spPr>
        <a:xfrm>
          <a:off x="20383500" y="1300085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88784</xdr:rowOff>
    </xdr:from>
    <xdr:ext cx="534377" cy="259045"/>
    <xdr:sp macro="" textlink="">
      <xdr:nvSpPr>
        <xdr:cNvPr id="864" name="テキスト ボックス 863"/>
        <xdr:cNvSpPr txBox="1"/>
      </xdr:nvSpPr>
      <xdr:spPr>
        <a:xfrm>
          <a:off x="20167111" y="12776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137509</xdr:rowOff>
    </xdr:from>
    <xdr:to>
      <xdr:col>102</xdr:col>
      <xdr:colOff>114300</xdr:colOff>
      <xdr:row>76</xdr:row>
      <xdr:rowOff>130975</xdr:rowOff>
    </xdr:to>
    <xdr:cxnSp macro="">
      <xdr:nvCxnSpPr>
        <xdr:cNvPr id="865" name="直線コネクタ 864"/>
        <xdr:cNvCxnSpPr/>
      </xdr:nvCxnSpPr>
      <xdr:spPr>
        <a:xfrm>
          <a:off x="18656300" y="12824809"/>
          <a:ext cx="889000" cy="336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125914</xdr:rowOff>
    </xdr:from>
    <xdr:to>
      <xdr:col>102</xdr:col>
      <xdr:colOff>165100</xdr:colOff>
      <xdr:row>76</xdr:row>
      <xdr:rowOff>56065</xdr:rowOff>
    </xdr:to>
    <xdr:sp macro="" textlink="">
      <xdr:nvSpPr>
        <xdr:cNvPr id="866" name="フローチャート: 判断 865"/>
        <xdr:cNvSpPr/>
      </xdr:nvSpPr>
      <xdr:spPr>
        <a:xfrm>
          <a:off x="19494500" y="129846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72591</xdr:rowOff>
    </xdr:from>
    <xdr:ext cx="534377" cy="259045"/>
    <xdr:sp macro="" textlink="">
      <xdr:nvSpPr>
        <xdr:cNvPr id="867" name="テキスト ボックス 866"/>
        <xdr:cNvSpPr txBox="1"/>
      </xdr:nvSpPr>
      <xdr:spPr>
        <a:xfrm>
          <a:off x="19278111" y="12759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21082</xdr:rowOff>
    </xdr:from>
    <xdr:to>
      <xdr:col>98</xdr:col>
      <xdr:colOff>38100</xdr:colOff>
      <xdr:row>75</xdr:row>
      <xdr:rowOff>122682</xdr:rowOff>
    </xdr:to>
    <xdr:sp macro="" textlink="">
      <xdr:nvSpPr>
        <xdr:cNvPr id="868" name="フローチャート: 判断 867"/>
        <xdr:cNvSpPr/>
      </xdr:nvSpPr>
      <xdr:spPr>
        <a:xfrm>
          <a:off x="18605500" y="12879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113809</xdr:rowOff>
    </xdr:from>
    <xdr:ext cx="534377" cy="259045"/>
    <xdr:sp macro="" textlink="">
      <xdr:nvSpPr>
        <xdr:cNvPr id="869" name="テキスト ボックス 868"/>
        <xdr:cNvSpPr txBox="1"/>
      </xdr:nvSpPr>
      <xdr:spPr>
        <a:xfrm>
          <a:off x="18389111" y="12972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32035</xdr:rowOff>
    </xdr:from>
    <xdr:to>
      <xdr:col>116</xdr:col>
      <xdr:colOff>114300</xdr:colOff>
      <xdr:row>76</xdr:row>
      <xdr:rowOff>133635</xdr:rowOff>
    </xdr:to>
    <xdr:sp macro="" textlink="">
      <xdr:nvSpPr>
        <xdr:cNvPr id="875" name="楕円 874"/>
        <xdr:cNvSpPr/>
      </xdr:nvSpPr>
      <xdr:spPr>
        <a:xfrm>
          <a:off x="22110700" y="13062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10462</xdr:rowOff>
    </xdr:from>
    <xdr:ext cx="534377" cy="259045"/>
    <xdr:sp macro="" textlink="">
      <xdr:nvSpPr>
        <xdr:cNvPr id="876" name="繰出金該当値テキスト"/>
        <xdr:cNvSpPr txBox="1"/>
      </xdr:nvSpPr>
      <xdr:spPr>
        <a:xfrm>
          <a:off x="22212300" y="13040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44038</xdr:rowOff>
    </xdr:from>
    <xdr:to>
      <xdr:col>112</xdr:col>
      <xdr:colOff>38100</xdr:colOff>
      <xdr:row>76</xdr:row>
      <xdr:rowOff>145638</xdr:rowOff>
    </xdr:to>
    <xdr:sp macro="" textlink="">
      <xdr:nvSpPr>
        <xdr:cNvPr id="877" name="楕円 876"/>
        <xdr:cNvSpPr/>
      </xdr:nvSpPr>
      <xdr:spPr>
        <a:xfrm>
          <a:off x="21272500" y="13074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136765</xdr:rowOff>
    </xdr:from>
    <xdr:ext cx="534377" cy="259045"/>
    <xdr:sp macro="" textlink="">
      <xdr:nvSpPr>
        <xdr:cNvPr id="878" name="テキスト ボックス 877"/>
        <xdr:cNvSpPr txBox="1"/>
      </xdr:nvSpPr>
      <xdr:spPr>
        <a:xfrm>
          <a:off x="21056111" y="13166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71050</xdr:rowOff>
    </xdr:from>
    <xdr:to>
      <xdr:col>107</xdr:col>
      <xdr:colOff>101600</xdr:colOff>
      <xdr:row>77</xdr:row>
      <xdr:rowOff>1200</xdr:rowOff>
    </xdr:to>
    <xdr:sp macro="" textlink="">
      <xdr:nvSpPr>
        <xdr:cNvPr id="879" name="楕円 878"/>
        <xdr:cNvSpPr/>
      </xdr:nvSpPr>
      <xdr:spPr>
        <a:xfrm>
          <a:off x="20383500" y="1310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163777</xdr:rowOff>
    </xdr:from>
    <xdr:ext cx="534377" cy="259045"/>
    <xdr:sp macro="" textlink="">
      <xdr:nvSpPr>
        <xdr:cNvPr id="880" name="テキスト ボックス 879"/>
        <xdr:cNvSpPr txBox="1"/>
      </xdr:nvSpPr>
      <xdr:spPr>
        <a:xfrm>
          <a:off x="20167111" y="13193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80175</xdr:rowOff>
    </xdr:from>
    <xdr:to>
      <xdr:col>102</xdr:col>
      <xdr:colOff>165100</xdr:colOff>
      <xdr:row>77</xdr:row>
      <xdr:rowOff>10325</xdr:rowOff>
    </xdr:to>
    <xdr:sp macro="" textlink="">
      <xdr:nvSpPr>
        <xdr:cNvPr id="881" name="楕円 880"/>
        <xdr:cNvSpPr/>
      </xdr:nvSpPr>
      <xdr:spPr>
        <a:xfrm>
          <a:off x="19494500" y="13110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1452</xdr:rowOff>
    </xdr:from>
    <xdr:ext cx="534377" cy="259045"/>
    <xdr:sp macro="" textlink="">
      <xdr:nvSpPr>
        <xdr:cNvPr id="882" name="テキスト ボックス 881"/>
        <xdr:cNvSpPr txBox="1"/>
      </xdr:nvSpPr>
      <xdr:spPr>
        <a:xfrm>
          <a:off x="19278111" y="13203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86709</xdr:rowOff>
    </xdr:from>
    <xdr:to>
      <xdr:col>98</xdr:col>
      <xdr:colOff>38100</xdr:colOff>
      <xdr:row>75</xdr:row>
      <xdr:rowOff>16859</xdr:rowOff>
    </xdr:to>
    <xdr:sp macro="" textlink="">
      <xdr:nvSpPr>
        <xdr:cNvPr id="883" name="楕円 882"/>
        <xdr:cNvSpPr/>
      </xdr:nvSpPr>
      <xdr:spPr>
        <a:xfrm>
          <a:off x="18605500" y="1277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33386</xdr:rowOff>
    </xdr:from>
    <xdr:ext cx="534377" cy="259045"/>
    <xdr:sp macro="" textlink="">
      <xdr:nvSpPr>
        <xdr:cNvPr id="884" name="テキスト ボックス 883"/>
        <xdr:cNvSpPr txBox="1"/>
      </xdr:nvSpPr>
      <xdr:spPr>
        <a:xfrm>
          <a:off x="18389111" y="12549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歳出決算総額は、住民一人あたり</a:t>
          </a:r>
          <a:r>
            <a:rPr kumimoji="1" lang="en-US" altLang="ja-JP" sz="1100">
              <a:solidFill>
                <a:schemeClr val="dk1"/>
              </a:solidFill>
              <a:effectLst/>
              <a:latin typeface="+mn-lt"/>
              <a:ea typeface="+mn-ea"/>
              <a:cs typeface="+mn-cs"/>
            </a:rPr>
            <a:t>608,402</a:t>
          </a:r>
          <a:r>
            <a:rPr kumimoji="1" lang="ja-JP" altLang="ja-JP" sz="1100">
              <a:solidFill>
                <a:schemeClr val="dk1"/>
              </a:solidFill>
              <a:effectLst/>
              <a:latin typeface="+mn-lt"/>
              <a:ea typeface="+mn-ea"/>
              <a:cs typeface="+mn-cs"/>
            </a:rPr>
            <a:t>円とな</a:t>
          </a:r>
          <a:r>
            <a:rPr kumimoji="1" lang="ja-JP" altLang="en-US" sz="1100">
              <a:solidFill>
                <a:schemeClr val="dk1"/>
              </a:solidFill>
              <a:effectLst/>
              <a:latin typeface="+mn-lt"/>
              <a:ea typeface="+mn-ea"/>
              <a:cs typeface="+mn-cs"/>
            </a:rPr>
            <a:t>り、歳出予算総額と人口の減少に伴い、前年度比で</a:t>
          </a:r>
          <a:r>
            <a:rPr kumimoji="1" lang="en-US" altLang="ja-JP" sz="1100">
              <a:solidFill>
                <a:schemeClr val="dk1"/>
              </a:solidFill>
              <a:effectLst/>
              <a:latin typeface="+mn-lt"/>
              <a:ea typeface="+mn-ea"/>
              <a:cs typeface="+mn-cs"/>
            </a:rPr>
            <a:t>52,174</a:t>
          </a:r>
          <a:r>
            <a:rPr kumimoji="1" lang="ja-JP" altLang="en-US" sz="1100">
              <a:solidFill>
                <a:schemeClr val="dk1"/>
              </a:solidFill>
              <a:effectLst/>
              <a:latin typeface="+mn-lt"/>
              <a:ea typeface="+mn-ea"/>
              <a:cs typeface="+mn-cs"/>
            </a:rPr>
            <a:t>円の増となった。</a:t>
          </a:r>
          <a:r>
            <a:rPr kumimoji="1" lang="ja-JP" altLang="ja-JP" sz="1100">
              <a:solidFill>
                <a:schemeClr val="dk1"/>
              </a:solidFill>
              <a:effectLst/>
              <a:latin typeface="+mn-lt"/>
              <a:ea typeface="+mn-ea"/>
              <a:cs typeface="+mn-cs"/>
            </a:rPr>
            <a:t>主な構成項目のうち人件費は、住民一人あたり</a:t>
          </a:r>
          <a:r>
            <a:rPr kumimoji="1" lang="en-US" altLang="ja-JP" sz="1100">
              <a:solidFill>
                <a:schemeClr val="dk1"/>
              </a:solidFill>
              <a:effectLst/>
              <a:latin typeface="+mn-lt"/>
              <a:ea typeface="+mn-ea"/>
              <a:cs typeface="+mn-cs"/>
            </a:rPr>
            <a:t>81,018</a:t>
          </a:r>
          <a:r>
            <a:rPr kumimoji="1" lang="ja-JP" altLang="ja-JP" sz="1100">
              <a:solidFill>
                <a:schemeClr val="dk1"/>
              </a:solidFill>
              <a:effectLst/>
              <a:latin typeface="+mn-lt"/>
              <a:ea typeface="+mn-ea"/>
              <a:cs typeface="+mn-cs"/>
            </a:rPr>
            <a:t>円で前年度と比べ</a:t>
          </a:r>
          <a:r>
            <a:rPr kumimoji="1" lang="en-US" altLang="ja-JP" sz="1100">
              <a:solidFill>
                <a:schemeClr val="dk1"/>
              </a:solidFill>
              <a:effectLst/>
              <a:latin typeface="+mn-lt"/>
              <a:ea typeface="+mn-ea"/>
              <a:cs typeface="+mn-cs"/>
            </a:rPr>
            <a:t>2,593</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の増となった</a:t>
          </a:r>
          <a:r>
            <a:rPr kumimoji="1" lang="ja-JP" altLang="ja-JP" sz="1100">
              <a:solidFill>
                <a:schemeClr val="dk1"/>
              </a:solidFill>
              <a:effectLst/>
              <a:latin typeface="+mn-lt"/>
              <a:ea typeface="+mn-ea"/>
              <a:cs typeface="+mn-cs"/>
            </a:rPr>
            <a:t>。これは、</a:t>
          </a:r>
          <a:r>
            <a:rPr kumimoji="1" lang="ja-JP" altLang="en-US" sz="1100">
              <a:solidFill>
                <a:schemeClr val="dk1"/>
              </a:solidFill>
              <a:effectLst/>
              <a:latin typeface="+mn-lt"/>
              <a:ea typeface="+mn-ea"/>
              <a:cs typeface="+mn-cs"/>
            </a:rPr>
            <a:t>人事院勧告に基づく給与等の上昇が定員削減に伴う人件費の減を上回った</a:t>
          </a:r>
          <a:r>
            <a:rPr kumimoji="1" lang="ja-JP" altLang="ja-JP" sz="1100">
              <a:solidFill>
                <a:schemeClr val="dk1"/>
              </a:solidFill>
              <a:effectLst/>
              <a:latin typeface="+mn-lt"/>
              <a:ea typeface="+mn-ea"/>
              <a:cs typeface="+mn-cs"/>
            </a:rPr>
            <a:t>ことによる</a:t>
          </a:r>
          <a:r>
            <a:rPr kumimoji="1" lang="ja-JP" altLang="en-US" sz="1100">
              <a:solidFill>
                <a:schemeClr val="dk1"/>
              </a:solidFill>
              <a:effectLst/>
              <a:latin typeface="+mn-lt"/>
              <a:ea typeface="+mn-ea"/>
              <a:cs typeface="+mn-cs"/>
            </a:rPr>
            <a:t>ものである。</a:t>
          </a:r>
          <a:r>
            <a:rPr kumimoji="1" lang="ja-JP" altLang="ja-JP" sz="1100">
              <a:solidFill>
                <a:schemeClr val="dk1"/>
              </a:solidFill>
              <a:effectLst/>
              <a:latin typeface="+mn-lt"/>
              <a:ea typeface="+mn-ea"/>
              <a:cs typeface="+mn-cs"/>
            </a:rPr>
            <a:t>今後、定年延長制度への配慮や、会計年度任用職員制度の活用、民間委託等への推進</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を行いながら、職員数の</a:t>
          </a:r>
          <a:r>
            <a:rPr kumimoji="1" lang="ja-JP" altLang="en-US" sz="1100">
              <a:solidFill>
                <a:schemeClr val="dk1"/>
              </a:solidFill>
              <a:effectLst/>
              <a:latin typeface="+mn-lt"/>
              <a:ea typeface="+mn-ea"/>
              <a:cs typeface="+mn-cs"/>
            </a:rPr>
            <a:t>更なる</a:t>
          </a:r>
          <a:r>
            <a:rPr kumimoji="1" lang="ja-JP" altLang="ja-JP" sz="1100">
              <a:solidFill>
                <a:schemeClr val="dk1"/>
              </a:solidFill>
              <a:effectLst/>
              <a:latin typeface="+mn-lt"/>
              <a:ea typeface="+mn-ea"/>
              <a:cs typeface="+mn-cs"/>
            </a:rPr>
            <a:t>適正化を図っていく。物件費は、住民一人あたり</a:t>
          </a:r>
          <a:r>
            <a:rPr kumimoji="1" lang="en-US" altLang="ja-JP" sz="1100">
              <a:solidFill>
                <a:schemeClr val="dk1"/>
              </a:solidFill>
              <a:effectLst/>
              <a:latin typeface="+mn-lt"/>
              <a:ea typeface="+mn-ea"/>
              <a:cs typeface="+mn-cs"/>
            </a:rPr>
            <a:t>116,105</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とあり</a:t>
          </a:r>
          <a:r>
            <a:rPr kumimoji="1" lang="ja-JP" altLang="ja-JP" sz="1100">
              <a:solidFill>
                <a:schemeClr val="dk1"/>
              </a:solidFill>
              <a:effectLst/>
              <a:latin typeface="+mn-lt"/>
              <a:ea typeface="+mn-ea"/>
              <a:cs typeface="+mn-cs"/>
            </a:rPr>
            <a:t>類似団体平均、全国平均・茨城県平均</a:t>
          </a:r>
          <a:r>
            <a:rPr kumimoji="1" lang="ja-JP" altLang="en-US" sz="1100">
              <a:solidFill>
                <a:schemeClr val="dk1"/>
              </a:solidFill>
              <a:effectLst/>
              <a:latin typeface="+mn-lt"/>
              <a:ea typeface="+mn-ea"/>
              <a:cs typeface="+mn-cs"/>
            </a:rPr>
            <a:t>を大きく</a:t>
          </a:r>
          <a:r>
            <a:rPr kumimoji="1" lang="ja-JP" altLang="ja-JP" sz="1100">
              <a:solidFill>
                <a:schemeClr val="dk1"/>
              </a:solidFill>
              <a:effectLst/>
              <a:latin typeface="+mn-lt"/>
              <a:ea typeface="+mn-ea"/>
              <a:cs typeface="+mn-cs"/>
            </a:rPr>
            <a:t>上回</a:t>
          </a:r>
          <a:r>
            <a:rPr kumimoji="1" lang="ja-JP" altLang="en-US" sz="1100">
              <a:solidFill>
                <a:schemeClr val="dk1"/>
              </a:solidFill>
              <a:effectLst/>
              <a:latin typeface="+mn-lt"/>
              <a:ea typeface="+mn-ea"/>
              <a:cs typeface="+mn-cs"/>
            </a:rPr>
            <a:t>り、前年度比においても</a:t>
          </a:r>
          <a:r>
            <a:rPr kumimoji="1" lang="en-US" altLang="ja-JP" sz="1100">
              <a:solidFill>
                <a:schemeClr val="dk1"/>
              </a:solidFill>
              <a:effectLst/>
              <a:latin typeface="+mn-lt"/>
              <a:ea typeface="+mn-ea"/>
              <a:cs typeface="+mn-cs"/>
            </a:rPr>
            <a:t>16,702</a:t>
          </a:r>
          <a:r>
            <a:rPr kumimoji="1" lang="ja-JP" altLang="en-US" sz="1100">
              <a:solidFill>
                <a:schemeClr val="dk1"/>
              </a:solidFill>
              <a:effectLst/>
              <a:latin typeface="+mn-lt"/>
              <a:ea typeface="+mn-ea"/>
              <a:cs typeface="+mn-cs"/>
            </a:rPr>
            <a:t>円の増となった。主な要因は</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ふるさと応援寄附金募集事業における謝礼品、委託料等の増に伴うものである</a:t>
          </a:r>
          <a:r>
            <a:rPr kumimoji="1" lang="ja-JP" altLang="ja-JP" sz="1100">
              <a:solidFill>
                <a:schemeClr val="dk1"/>
              </a:solidFill>
              <a:effectLst/>
              <a:latin typeface="+mn-lt"/>
              <a:ea typeface="+mn-ea"/>
              <a:cs typeface="+mn-cs"/>
            </a:rPr>
            <a:t>。扶助費は、住民一人あたり</a:t>
          </a:r>
          <a:r>
            <a:rPr kumimoji="1" lang="en-US" altLang="ja-JP" sz="1100">
              <a:solidFill>
                <a:schemeClr val="dk1"/>
              </a:solidFill>
              <a:effectLst/>
              <a:latin typeface="+mn-lt"/>
              <a:ea typeface="+mn-ea"/>
              <a:cs typeface="+mn-cs"/>
            </a:rPr>
            <a:t>102,350</a:t>
          </a:r>
          <a:r>
            <a:rPr kumimoji="1" lang="ja-JP" altLang="ja-JP" sz="1100">
              <a:solidFill>
                <a:schemeClr val="dk1"/>
              </a:solidFill>
              <a:effectLst/>
              <a:latin typeface="+mn-lt"/>
              <a:ea typeface="+mn-ea"/>
              <a:cs typeface="+mn-cs"/>
            </a:rPr>
            <a:t>円と前年度比</a:t>
          </a:r>
          <a:r>
            <a:rPr kumimoji="1" lang="ja-JP" altLang="en-US" sz="1100">
              <a:solidFill>
                <a:schemeClr val="dk1"/>
              </a:solidFill>
              <a:effectLst/>
              <a:latin typeface="+mn-lt"/>
              <a:ea typeface="+mn-ea"/>
              <a:cs typeface="+mn-cs"/>
            </a:rPr>
            <a:t>で</a:t>
          </a:r>
          <a:r>
            <a:rPr kumimoji="1" lang="en-US" altLang="ja-JP" sz="1100">
              <a:solidFill>
                <a:schemeClr val="dk1"/>
              </a:solidFill>
              <a:effectLst/>
              <a:latin typeface="+mn-lt"/>
              <a:ea typeface="+mn-ea"/>
              <a:cs typeface="+mn-cs"/>
            </a:rPr>
            <a:t>3,747</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上回っており、主な要因は低所得並びに子育て世帯への補助給付費</a:t>
          </a:r>
          <a:r>
            <a:rPr kumimoji="1" lang="ja-JP" altLang="ja-JP" sz="1100">
              <a:solidFill>
                <a:schemeClr val="dk1"/>
              </a:solidFill>
              <a:effectLst/>
              <a:latin typeface="+mn-lt"/>
              <a:ea typeface="+mn-ea"/>
              <a:cs typeface="+mn-cs"/>
            </a:rPr>
            <a:t>が</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したことによる</a:t>
          </a:r>
          <a:r>
            <a:rPr kumimoji="1" lang="ja-JP" altLang="en-US" sz="1100">
              <a:solidFill>
                <a:schemeClr val="dk1"/>
              </a:solidFill>
              <a:effectLst/>
              <a:latin typeface="+mn-lt"/>
              <a:ea typeface="+mn-ea"/>
              <a:cs typeface="+mn-cs"/>
            </a:rPr>
            <a:t>ものである</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今後も</a:t>
          </a:r>
          <a:r>
            <a:rPr kumimoji="1" lang="ja-JP" altLang="ja-JP" sz="1100">
              <a:solidFill>
                <a:schemeClr val="dk1"/>
              </a:solidFill>
              <a:effectLst/>
              <a:latin typeface="+mn-lt"/>
              <a:ea typeface="+mn-ea"/>
              <a:cs typeface="+mn-cs"/>
            </a:rPr>
            <a:t>扶助費については少子高齢化に伴う社会保障及び社会福祉費の増加</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により、更なる増加が懸念される。補助費等は、</a:t>
          </a:r>
          <a:r>
            <a:rPr kumimoji="1" lang="ja-JP" altLang="en-US" sz="1100">
              <a:solidFill>
                <a:schemeClr val="dk1"/>
              </a:solidFill>
              <a:effectLst/>
              <a:latin typeface="+mn-lt"/>
              <a:ea typeface="+mn-ea"/>
              <a:cs typeface="+mn-cs"/>
            </a:rPr>
            <a:t>国庫償還金、河川事業負担金等</a:t>
          </a:r>
          <a:r>
            <a:rPr kumimoji="1" lang="ja-JP" altLang="ja-JP" sz="1100">
              <a:solidFill>
                <a:schemeClr val="dk1"/>
              </a:solidFill>
              <a:effectLst/>
              <a:latin typeface="+mn-lt"/>
              <a:ea typeface="+mn-ea"/>
              <a:cs typeface="+mn-cs"/>
            </a:rPr>
            <a:t>の増により、住民一人あたり</a:t>
          </a:r>
          <a:r>
            <a:rPr kumimoji="1" lang="en-US" altLang="ja-JP" sz="1100">
              <a:solidFill>
                <a:schemeClr val="dk1"/>
              </a:solidFill>
              <a:effectLst/>
              <a:latin typeface="+mn-lt"/>
              <a:ea typeface="+mn-ea"/>
              <a:cs typeface="+mn-cs"/>
            </a:rPr>
            <a:t>80,817</a:t>
          </a:r>
          <a:r>
            <a:rPr kumimoji="1" lang="ja-JP" altLang="ja-JP" sz="1100">
              <a:solidFill>
                <a:schemeClr val="dk1"/>
              </a:solidFill>
              <a:effectLst/>
              <a:latin typeface="+mn-lt"/>
              <a:ea typeface="+mn-ea"/>
              <a:cs typeface="+mn-cs"/>
            </a:rPr>
            <a:t>円と</a:t>
          </a:r>
          <a:r>
            <a:rPr kumimoji="1" lang="ja-JP" altLang="en-US" sz="1100">
              <a:solidFill>
                <a:schemeClr val="dk1"/>
              </a:solidFill>
              <a:effectLst/>
              <a:latin typeface="+mn-lt"/>
              <a:ea typeface="+mn-ea"/>
              <a:cs typeface="+mn-cs"/>
            </a:rPr>
            <a:t>前年</a:t>
          </a:r>
          <a:r>
            <a:rPr kumimoji="1" lang="ja-JP" altLang="ja-JP" sz="1100">
              <a:solidFill>
                <a:schemeClr val="dk1"/>
              </a:solidFill>
              <a:effectLst/>
              <a:latin typeface="+mn-lt"/>
              <a:ea typeface="+mn-ea"/>
              <a:cs typeface="+mn-cs"/>
            </a:rPr>
            <a:t>に比べ</a:t>
          </a:r>
          <a:r>
            <a:rPr kumimoji="1" lang="en-US" altLang="ja-JP" sz="1100">
              <a:solidFill>
                <a:schemeClr val="dk1"/>
              </a:solidFill>
              <a:effectLst/>
              <a:latin typeface="+mn-lt"/>
              <a:ea typeface="+mn-ea"/>
              <a:cs typeface="+mn-cs"/>
            </a:rPr>
            <a:t>4,795</a:t>
          </a:r>
          <a:r>
            <a:rPr kumimoji="1" lang="ja-JP" altLang="ja-JP" sz="1100">
              <a:solidFill>
                <a:schemeClr val="dk1"/>
              </a:solidFill>
              <a:effectLst/>
              <a:latin typeface="+mn-lt"/>
              <a:ea typeface="+mn-ea"/>
              <a:cs typeface="+mn-cs"/>
            </a:rPr>
            <a:t>円増加した。下水道事業の補助金</a:t>
          </a:r>
          <a:r>
            <a:rPr kumimoji="1" lang="ja-JP" altLang="en-US" sz="1100">
              <a:solidFill>
                <a:schemeClr val="dk1"/>
              </a:solidFill>
              <a:effectLst/>
              <a:latin typeface="+mn-lt"/>
              <a:ea typeface="+mn-ea"/>
              <a:cs typeface="+mn-cs"/>
            </a:rPr>
            <a:t>や鹿行広域事務組合への負担金も</a:t>
          </a:r>
          <a:r>
            <a:rPr kumimoji="1" lang="ja-JP" altLang="ja-JP" sz="1100">
              <a:solidFill>
                <a:schemeClr val="dk1"/>
              </a:solidFill>
              <a:effectLst/>
              <a:latin typeface="+mn-lt"/>
              <a:ea typeface="+mn-ea"/>
              <a:cs typeface="+mn-cs"/>
            </a:rPr>
            <a:t>増加</a:t>
          </a:r>
          <a:r>
            <a:rPr kumimoji="1" lang="ja-JP" altLang="en-US" sz="1100">
              <a:solidFill>
                <a:schemeClr val="dk1"/>
              </a:solidFill>
              <a:effectLst/>
              <a:latin typeface="+mn-lt"/>
              <a:ea typeface="+mn-ea"/>
              <a:cs typeface="+mn-cs"/>
            </a:rPr>
            <a:t>傾向にあるため</a:t>
          </a:r>
          <a:r>
            <a:rPr kumimoji="1" lang="ja-JP" altLang="ja-JP" sz="1100">
              <a:solidFill>
                <a:schemeClr val="dk1"/>
              </a:solidFill>
              <a:effectLst/>
              <a:latin typeface="+mn-lt"/>
              <a:ea typeface="+mn-ea"/>
              <a:cs typeface="+mn-cs"/>
            </a:rPr>
            <a:t>、今後も補助金の適正な支出を検討し、歳出削減を図っていかなければならない。普通建設事業費では、住民一人当り</a:t>
          </a:r>
          <a:r>
            <a:rPr kumimoji="1" lang="en-US" altLang="ja-JP" sz="1100">
              <a:solidFill>
                <a:schemeClr val="dk1"/>
              </a:solidFill>
              <a:effectLst/>
              <a:latin typeface="+mn-lt"/>
              <a:ea typeface="+mn-ea"/>
              <a:cs typeface="+mn-cs"/>
            </a:rPr>
            <a:t>65,648</a:t>
          </a:r>
          <a:r>
            <a:rPr kumimoji="1" lang="ja-JP" altLang="ja-JP" sz="1100">
              <a:solidFill>
                <a:schemeClr val="dk1"/>
              </a:solidFill>
              <a:effectLst/>
              <a:latin typeface="+mn-lt"/>
              <a:ea typeface="+mn-ea"/>
              <a:cs typeface="+mn-cs"/>
            </a:rPr>
            <a:t>円の支出であった。類似団体</a:t>
          </a:r>
          <a:r>
            <a:rPr kumimoji="1" lang="ja-JP" altLang="en-US" sz="1100">
              <a:solidFill>
                <a:schemeClr val="dk1"/>
              </a:solidFill>
              <a:effectLst/>
              <a:latin typeface="+mn-lt"/>
              <a:ea typeface="+mn-ea"/>
              <a:cs typeface="+mn-cs"/>
            </a:rPr>
            <a:t>を</a:t>
          </a:r>
          <a:r>
            <a:rPr kumimoji="1" lang="en-US" altLang="ja-JP" sz="1100">
              <a:solidFill>
                <a:schemeClr val="dk1"/>
              </a:solidFill>
              <a:effectLst/>
              <a:latin typeface="+mn-lt"/>
              <a:ea typeface="+mn-ea"/>
              <a:cs typeface="+mn-cs"/>
            </a:rPr>
            <a:t>26,364</a:t>
          </a:r>
          <a:r>
            <a:rPr kumimoji="1" lang="ja-JP" altLang="ja-JP" sz="1100">
              <a:solidFill>
                <a:schemeClr val="dk1"/>
              </a:solidFill>
              <a:effectLst/>
              <a:latin typeface="+mn-lt"/>
              <a:ea typeface="+mn-ea"/>
              <a:cs typeface="+mn-cs"/>
            </a:rPr>
            <a:t>円下回っているが、全国平均・茨城県平均</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上回っている。令和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年度は公共施設の大規模な改修工事が重なったため増加した。今後も、庁舎建設や東関道水戸線整備に伴う地域振興施設の設置等により事業費の増加が予想される。公債費は、住民一人あたり</a:t>
          </a:r>
          <a:r>
            <a:rPr kumimoji="1" lang="en-US" altLang="ja-JP" sz="1100">
              <a:solidFill>
                <a:schemeClr val="dk1"/>
              </a:solidFill>
              <a:effectLst/>
              <a:latin typeface="+mn-lt"/>
              <a:ea typeface="+mn-ea"/>
              <a:cs typeface="+mn-cs"/>
            </a:rPr>
            <a:t>59,867</a:t>
          </a:r>
          <a:r>
            <a:rPr kumimoji="1" lang="ja-JP" altLang="ja-JP" sz="1100">
              <a:solidFill>
                <a:schemeClr val="dk1"/>
              </a:solidFill>
              <a:effectLst/>
              <a:latin typeface="+mn-lt"/>
              <a:ea typeface="+mn-ea"/>
              <a:cs typeface="+mn-cs"/>
            </a:rPr>
            <a:t>円で、類似団体と比べると</a:t>
          </a:r>
          <a:r>
            <a:rPr kumimoji="1" lang="en-US" altLang="ja-JP" sz="1100">
              <a:solidFill>
                <a:schemeClr val="dk1"/>
              </a:solidFill>
              <a:effectLst/>
              <a:latin typeface="+mn-lt"/>
              <a:ea typeface="+mn-ea"/>
              <a:cs typeface="+mn-cs"/>
            </a:rPr>
            <a:t>10,608</a:t>
          </a:r>
          <a:r>
            <a:rPr kumimoji="1" lang="ja-JP" altLang="ja-JP" sz="1100">
              <a:solidFill>
                <a:schemeClr val="dk1"/>
              </a:solidFill>
              <a:effectLst/>
              <a:latin typeface="+mn-lt"/>
              <a:ea typeface="+mn-ea"/>
              <a:cs typeface="+mn-cs"/>
            </a:rPr>
            <a:t>円下回っているが、全国平均・茨城県平均</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上回っている。積立金は、住民一人当た</a:t>
          </a:r>
          <a:r>
            <a:rPr kumimoji="1" lang="ja-JP" altLang="en-US" sz="1100">
              <a:solidFill>
                <a:schemeClr val="dk1"/>
              </a:solidFill>
              <a:effectLst/>
              <a:latin typeface="+mn-lt"/>
              <a:ea typeface="+mn-ea"/>
              <a:cs typeface="+mn-cs"/>
            </a:rPr>
            <a:t>り</a:t>
          </a:r>
          <a:r>
            <a:rPr kumimoji="1" lang="en-US" altLang="ja-JP" sz="1100">
              <a:solidFill>
                <a:schemeClr val="dk1"/>
              </a:solidFill>
              <a:effectLst/>
              <a:latin typeface="+mn-lt"/>
              <a:ea typeface="+mn-ea"/>
              <a:cs typeface="+mn-cs"/>
            </a:rPr>
            <a:t>44,855</a:t>
          </a:r>
          <a:r>
            <a:rPr kumimoji="1" lang="ja-JP" altLang="ja-JP" sz="1100">
              <a:solidFill>
                <a:schemeClr val="dk1"/>
              </a:solidFill>
              <a:effectLst/>
              <a:latin typeface="+mn-lt"/>
              <a:ea typeface="+mn-ea"/>
              <a:cs typeface="+mn-cs"/>
            </a:rPr>
            <a:t>円と</a:t>
          </a:r>
          <a:r>
            <a:rPr kumimoji="1" lang="ja-JP" altLang="en-US" sz="1100">
              <a:solidFill>
                <a:schemeClr val="dk1"/>
              </a:solidFill>
              <a:effectLst/>
              <a:latin typeface="+mn-lt"/>
              <a:ea typeface="+mn-ea"/>
              <a:cs typeface="+mn-cs"/>
            </a:rPr>
            <a:t>前年度比で</a:t>
          </a:r>
          <a:r>
            <a:rPr kumimoji="1" lang="en-US" altLang="ja-JP" sz="1100">
              <a:solidFill>
                <a:schemeClr val="dk1"/>
              </a:solidFill>
              <a:effectLst/>
              <a:latin typeface="+mn-lt"/>
              <a:ea typeface="+mn-ea"/>
              <a:cs typeface="+mn-cs"/>
            </a:rPr>
            <a:t>13,545</a:t>
          </a:r>
          <a:r>
            <a:rPr kumimoji="1" lang="ja-JP" altLang="en-US" sz="1100">
              <a:solidFill>
                <a:schemeClr val="dk1"/>
              </a:solidFill>
              <a:effectLst/>
              <a:latin typeface="+mn-lt"/>
              <a:ea typeface="+mn-ea"/>
              <a:cs typeface="+mn-cs"/>
            </a:rPr>
            <a:t>円増加</a:t>
          </a:r>
          <a:r>
            <a:rPr kumimoji="1" lang="ja-JP" altLang="ja-JP" sz="1100">
              <a:solidFill>
                <a:schemeClr val="dk1"/>
              </a:solidFill>
              <a:effectLst/>
              <a:latin typeface="+mn-lt"/>
              <a:ea typeface="+mn-ea"/>
              <a:cs typeface="+mn-cs"/>
            </a:rPr>
            <a:t>した。今後</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本市の厳しい財政状況を考慮し適正な基金の活用に努める。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茨城県行方市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32,055
30,750
222.48
20,333,276
19,502,318
778,145
11,021,010
15,029,945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24.7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93409</xdr:rowOff>
    </xdr:from>
    <xdr:to>
      <xdr:col>24</xdr:col>
      <xdr:colOff>62865</xdr:colOff>
      <xdr:row>37</xdr:row>
      <xdr:rowOff>167322</xdr:rowOff>
    </xdr:to>
    <xdr:cxnSp macro="">
      <xdr:nvCxnSpPr>
        <xdr:cNvPr id="56" name="直線コネクタ 55"/>
        <xdr:cNvCxnSpPr/>
      </xdr:nvCxnSpPr>
      <xdr:spPr>
        <a:xfrm flipV="1">
          <a:off x="4633595" y="5236909"/>
          <a:ext cx="1270" cy="1274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171149</xdr:rowOff>
    </xdr:from>
    <xdr:ext cx="469744" cy="259045"/>
    <xdr:sp macro="" textlink="">
      <xdr:nvSpPr>
        <xdr:cNvPr id="57" name="議会費最小値テキスト"/>
        <xdr:cNvSpPr txBox="1"/>
      </xdr:nvSpPr>
      <xdr:spPr>
        <a:xfrm>
          <a:off x="4686300" y="6514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167322</xdr:rowOff>
    </xdr:from>
    <xdr:to>
      <xdr:col>24</xdr:col>
      <xdr:colOff>152400</xdr:colOff>
      <xdr:row>37</xdr:row>
      <xdr:rowOff>167322</xdr:rowOff>
    </xdr:to>
    <xdr:cxnSp macro="">
      <xdr:nvCxnSpPr>
        <xdr:cNvPr id="58" name="直線コネクタ 57"/>
        <xdr:cNvCxnSpPr/>
      </xdr:nvCxnSpPr>
      <xdr:spPr>
        <a:xfrm>
          <a:off x="4546600" y="6510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40086</xdr:rowOff>
    </xdr:from>
    <xdr:ext cx="469744" cy="259045"/>
    <xdr:sp macro="" textlink="">
      <xdr:nvSpPr>
        <xdr:cNvPr id="59" name="議会費最大値テキスト"/>
        <xdr:cNvSpPr txBox="1"/>
      </xdr:nvSpPr>
      <xdr:spPr>
        <a:xfrm>
          <a:off x="4686300" y="5012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93409</xdr:rowOff>
    </xdr:from>
    <xdr:to>
      <xdr:col>24</xdr:col>
      <xdr:colOff>152400</xdr:colOff>
      <xdr:row>30</xdr:row>
      <xdr:rowOff>93409</xdr:rowOff>
    </xdr:to>
    <xdr:cxnSp macro="">
      <xdr:nvCxnSpPr>
        <xdr:cNvPr id="60" name="直線コネクタ 59"/>
        <xdr:cNvCxnSpPr/>
      </xdr:nvCxnSpPr>
      <xdr:spPr>
        <a:xfrm>
          <a:off x="4546600" y="5236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50355</xdr:rowOff>
    </xdr:from>
    <xdr:to>
      <xdr:col>24</xdr:col>
      <xdr:colOff>63500</xdr:colOff>
      <xdr:row>36</xdr:row>
      <xdr:rowOff>102743</xdr:rowOff>
    </xdr:to>
    <xdr:cxnSp macro="">
      <xdr:nvCxnSpPr>
        <xdr:cNvPr id="61" name="直線コネクタ 60"/>
        <xdr:cNvCxnSpPr/>
      </xdr:nvCxnSpPr>
      <xdr:spPr>
        <a:xfrm flipV="1">
          <a:off x="3797300" y="6222555"/>
          <a:ext cx="838200" cy="52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127017</xdr:rowOff>
    </xdr:from>
    <xdr:ext cx="469744" cy="259045"/>
    <xdr:sp macro="" textlink="">
      <xdr:nvSpPr>
        <xdr:cNvPr id="62" name="議会費平均値テキスト"/>
        <xdr:cNvSpPr txBox="1"/>
      </xdr:nvSpPr>
      <xdr:spPr>
        <a:xfrm>
          <a:off x="4686300" y="59563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104140</xdr:rowOff>
    </xdr:from>
    <xdr:to>
      <xdr:col>24</xdr:col>
      <xdr:colOff>114300</xdr:colOff>
      <xdr:row>36</xdr:row>
      <xdr:rowOff>34290</xdr:rowOff>
    </xdr:to>
    <xdr:sp macro="" textlink="">
      <xdr:nvSpPr>
        <xdr:cNvPr id="63" name="フローチャート: 判断 62"/>
        <xdr:cNvSpPr/>
      </xdr:nvSpPr>
      <xdr:spPr>
        <a:xfrm>
          <a:off x="4584700" y="61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83884</xdr:rowOff>
    </xdr:from>
    <xdr:to>
      <xdr:col>19</xdr:col>
      <xdr:colOff>177800</xdr:colOff>
      <xdr:row>36</xdr:row>
      <xdr:rowOff>102743</xdr:rowOff>
    </xdr:to>
    <xdr:cxnSp macro="">
      <xdr:nvCxnSpPr>
        <xdr:cNvPr id="64" name="直線コネクタ 63"/>
        <xdr:cNvCxnSpPr/>
      </xdr:nvCxnSpPr>
      <xdr:spPr>
        <a:xfrm>
          <a:off x="2908300" y="6256084"/>
          <a:ext cx="889000" cy="18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99759</xdr:rowOff>
    </xdr:from>
    <xdr:to>
      <xdr:col>20</xdr:col>
      <xdr:colOff>38100</xdr:colOff>
      <xdr:row>36</xdr:row>
      <xdr:rowOff>29909</xdr:rowOff>
    </xdr:to>
    <xdr:sp macro="" textlink="">
      <xdr:nvSpPr>
        <xdr:cNvPr id="65" name="フローチャート: 判断 64"/>
        <xdr:cNvSpPr/>
      </xdr:nvSpPr>
      <xdr:spPr>
        <a:xfrm>
          <a:off x="3746500" y="6100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46436</xdr:rowOff>
    </xdr:from>
    <xdr:ext cx="469744" cy="259045"/>
    <xdr:sp macro="" textlink="">
      <xdr:nvSpPr>
        <xdr:cNvPr id="66" name="テキスト ボックス 65"/>
        <xdr:cNvSpPr txBox="1"/>
      </xdr:nvSpPr>
      <xdr:spPr>
        <a:xfrm>
          <a:off x="3562428" y="5875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83884</xdr:rowOff>
    </xdr:from>
    <xdr:to>
      <xdr:col>15</xdr:col>
      <xdr:colOff>50800</xdr:colOff>
      <xdr:row>36</xdr:row>
      <xdr:rowOff>104077</xdr:rowOff>
    </xdr:to>
    <xdr:cxnSp macro="">
      <xdr:nvCxnSpPr>
        <xdr:cNvPr id="67" name="直線コネクタ 66"/>
        <xdr:cNvCxnSpPr/>
      </xdr:nvCxnSpPr>
      <xdr:spPr>
        <a:xfrm flipV="1">
          <a:off x="2019300" y="6256084"/>
          <a:ext cx="889000" cy="20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123761</xdr:rowOff>
    </xdr:from>
    <xdr:to>
      <xdr:col>15</xdr:col>
      <xdr:colOff>101600</xdr:colOff>
      <xdr:row>36</xdr:row>
      <xdr:rowOff>53911</xdr:rowOff>
    </xdr:to>
    <xdr:sp macro="" textlink="">
      <xdr:nvSpPr>
        <xdr:cNvPr id="68" name="フローチャート: 判断 67"/>
        <xdr:cNvSpPr/>
      </xdr:nvSpPr>
      <xdr:spPr>
        <a:xfrm>
          <a:off x="2857500" y="6124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70438</xdr:rowOff>
    </xdr:from>
    <xdr:ext cx="469744" cy="259045"/>
    <xdr:sp macro="" textlink="">
      <xdr:nvSpPr>
        <xdr:cNvPr id="69" name="テキスト ボックス 68"/>
        <xdr:cNvSpPr txBox="1"/>
      </xdr:nvSpPr>
      <xdr:spPr>
        <a:xfrm>
          <a:off x="2673428" y="5899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104077</xdr:rowOff>
    </xdr:from>
    <xdr:to>
      <xdr:col>10</xdr:col>
      <xdr:colOff>114300</xdr:colOff>
      <xdr:row>36</xdr:row>
      <xdr:rowOff>111887</xdr:rowOff>
    </xdr:to>
    <xdr:cxnSp macro="">
      <xdr:nvCxnSpPr>
        <xdr:cNvPr id="70" name="直線コネクタ 69"/>
        <xdr:cNvCxnSpPr/>
      </xdr:nvCxnSpPr>
      <xdr:spPr>
        <a:xfrm flipV="1">
          <a:off x="1130300" y="6276277"/>
          <a:ext cx="889000" cy="7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118237</xdr:rowOff>
    </xdr:from>
    <xdr:to>
      <xdr:col>10</xdr:col>
      <xdr:colOff>165100</xdr:colOff>
      <xdr:row>36</xdr:row>
      <xdr:rowOff>48387</xdr:rowOff>
    </xdr:to>
    <xdr:sp macro="" textlink="">
      <xdr:nvSpPr>
        <xdr:cNvPr id="71" name="フローチャート: 判断 70"/>
        <xdr:cNvSpPr/>
      </xdr:nvSpPr>
      <xdr:spPr>
        <a:xfrm>
          <a:off x="1968500" y="61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64914</xdr:rowOff>
    </xdr:from>
    <xdr:ext cx="469744" cy="259045"/>
    <xdr:sp macro="" textlink="">
      <xdr:nvSpPr>
        <xdr:cNvPr id="72" name="テキスト ボックス 71"/>
        <xdr:cNvSpPr txBox="1"/>
      </xdr:nvSpPr>
      <xdr:spPr>
        <a:xfrm>
          <a:off x="1784428" y="5894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98425</xdr:rowOff>
    </xdr:from>
    <xdr:to>
      <xdr:col>6</xdr:col>
      <xdr:colOff>38100</xdr:colOff>
      <xdr:row>36</xdr:row>
      <xdr:rowOff>28575</xdr:rowOff>
    </xdr:to>
    <xdr:sp macro="" textlink="">
      <xdr:nvSpPr>
        <xdr:cNvPr id="73" name="フローチャート: 判断 72"/>
        <xdr:cNvSpPr/>
      </xdr:nvSpPr>
      <xdr:spPr>
        <a:xfrm>
          <a:off x="1079500" y="60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45102</xdr:rowOff>
    </xdr:from>
    <xdr:ext cx="469744" cy="259045"/>
    <xdr:sp macro="" textlink="">
      <xdr:nvSpPr>
        <xdr:cNvPr id="74" name="テキスト ボックス 73"/>
        <xdr:cNvSpPr txBox="1"/>
      </xdr:nvSpPr>
      <xdr:spPr>
        <a:xfrm>
          <a:off x="895428" y="5874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171005</xdr:rowOff>
    </xdr:from>
    <xdr:to>
      <xdr:col>24</xdr:col>
      <xdr:colOff>114300</xdr:colOff>
      <xdr:row>36</xdr:row>
      <xdr:rowOff>101155</xdr:rowOff>
    </xdr:to>
    <xdr:sp macro="" textlink="">
      <xdr:nvSpPr>
        <xdr:cNvPr id="80" name="楕円 79"/>
        <xdr:cNvSpPr/>
      </xdr:nvSpPr>
      <xdr:spPr>
        <a:xfrm>
          <a:off x="4584700" y="6171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149432</xdr:rowOff>
    </xdr:from>
    <xdr:ext cx="469744" cy="259045"/>
    <xdr:sp macro="" textlink="">
      <xdr:nvSpPr>
        <xdr:cNvPr id="81" name="議会費該当値テキスト"/>
        <xdr:cNvSpPr txBox="1"/>
      </xdr:nvSpPr>
      <xdr:spPr>
        <a:xfrm>
          <a:off x="4686300" y="6150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51943</xdr:rowOff>
    </xdr:from>
    <xdr:to>
      <xdr:col>20</xdr:col>
      <xdr:colOff>38100</xdr:colOff>
      <xdr:row>36</xdr:row>
      <xdr:rowOff>153543</xdr:rowOff>
    </xdr:to>
    <xdr:sp macro="" textlink="">
      <xdr:nvSpPr>
        <xdr:cNvPr id="82" name="楕円 81"/>
        <xdr:cNvSpPr/>
      </xdr:nvSpPr>
      <xdr:spPr>
        <a:xfrm>
          <a:off x="3746500" y="6224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144670</xdr:rowOff>
    </xdr:from>
    <xdr:ext cx="469744" cy="259045"/>
    <xdr:sp macro="" textlink="">
      <xdr:nvSpPr>
        <xdr:cNvPr id="83" name="テキスト ボックス 82"/>
        <xdr:cNvSpPr txBox="1"/>
      </xdr:nvSpPr>
      <xdr:spPr>
        <a:xfrm>
          <a:off x="3562428" y="6316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33084</xdr:rowOff>
    </xdr:from>
    <xdr:to>
      <xdr:col>15</xdr:col>
      <xdr:colOff>101600</xdr:colOff>
      <xdr:row>36</xdr:row>
      <xdr:rowOff>134684</xdr:rowOff>
    </xdr:to>
    <xdr:sp macro="" textlink="">
      <xdr:nvSpPr>
        <xdr:cNvPr id="84" name="楕円 83"/>
        <xdr:cNvSpPr/>
      </xdr:nvSpPr>
      <xdr:spPr>
        <a:xfrm>
          <a:off x="2857500" y="620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125811</xdr:rowOff>
    </xdr:from>
    <xdr:ext cx="469744" cy="259045"/>
    <xdr:sp macro="" textlink="">
      <xdr:nvSpPr>
        <xdr:cNvPr id="85" name="テキスト ボックス 84"/>
        <xdr:cNvSpPr txBox="1"/>
      </xdr:nvSpPr>
      <xdr:spPr>
        <a:xfrm>
          <a:off x="2673428" y="6298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53277</xdr:rowOff>
    </xdr:from>
    <xdr:to>
      <xdr:col>10</xdr:col>
      <xdr:colOff>165100</xdr:colOff>
      <xdr:row>36</xdr:row>
      <xdr:rowOff>154877</xdr:rowOff>
    </xdr:to>
    <xdr:sp macro="" textlink="">
      <xdr:nvSpPr>
        <xdr:cNvPr id="86" name="楕円 85"/>
        <xdr:cNvSpPr/>
      </xdr:nvSpPr>
      <xdr:spPr>
        <a:xfrm>
          <a:off x="1968500" y="6225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146004</xdr:rowOff>
    </xdr:from>
    <xdr:ext cx="469744" cy="259045"/>
    <xdr:sp macro="" textlink="">
      <xdr:nvSpPr>
        <xdr:cNvPr id="87" name="テキスト ボックス 86"/>
        <xdr:cNvSpPr txBox="1"/>
      </xdr:nvSpPr>
      <xdr:spPr>
        <a:xfrm>
          <a:off x="1784428" y="6318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61087</xdr:rowOff>
    </xdr:from>
    <xdr:to>
      <xdr:col>6</xdr:col>
      <xdr:colOff>38100</xdr:colOff>
      <xdr:row>36</xdr:row>
      <xdr:rowOff>162687</xdr:rowOff>
    </xdr:to>
    <xdr:sp macro="" textlink="">
      <xdr:nvSpPr>
        <xdr:cNvPr id="88" name="楕円 87"/>
        <xdr:cNvSpPr/>
      </xdr:nvSpPr>
      <xdr:spPr>
        <a:xfrm>
          <a:off x="1079500" y="623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153814</xdr:rowOff>
    </xdr:from>
    <xdr:ext cx="469744" cy="259045"/>
    <xdr:sp macro="" textlink="">
      <xdr:nvSpPr>
        <xdr:cNvPr id="89" name="テキスト ボックス 88"/>
        <xdr:cNvSpPr txBox="1"/>
      </xdr:nvSpPr>
      <xdr:spPr>
        <a:xfrm>
          <a:off x="895428" y="6326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42271</xdr:rowOff>
    </xdr:from>
    <xdr:to>
      <xdr:col>24</xdr:col>
      <xdr:colOff>62865</xdr:colOff>
      <xdr:row>57</xdr:row>
      <xdr:rowOff>103069</xdr:rowOff>
    </xdr:to>
    <xdr:cxnSp macro="">
      <xdr:nvCxnSpPr>
        <xdr:cNvPr id="111" name="直線コネクタ 110"/>
        <xdr:cNvCxnSpPr/>
      </xdr:nvCxnSpPr>
      <xdr:spPr>
        <a:xfrm flipV="1">
          <a:off x="4633595" y="8786221"/>
          <a:ext cx="1270" cy="1089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106896</xdr:rowOff>
    </xdr:from>
    <xdr:ext cx="534377" cy="259045"/>
    <xdr:sp macro="" textlink="">
      <xdr:nvSpPr>
        <xdr:cNvPr id="112" name="総務費最小値テキスト"/>
        <xdr:cNvSpPr txBox="1"/>
      </xdr:nvSpPr>
      <xdr:spPr>
        <a:xfrm>
          <a:off x="4686300" y="9879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103069</xdr:rowOff>
    </xdr:from>
    <xdr:to>
      <xdr:col>24</xdr:col>
      <xdr:colOff>152400</xdr:colOff>
      <xdr:row>57</xdr:row>
      <xdr:rowOff>103069</xdr:rowOff>
    </xdr:to>
    <xdr:cxnSp macro="">
      <xdr:nvCxnSpPr>
        <xdr:cNvPr id="113" name="直線コネクタ 112"/>
        <xdr:cNvCxnSpPr/>
      </xdr:nvCxnSpPr>
      <xdr:spPr>
        <a:xfrm>
          <a:off x="4546600" y="9875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160398</xdr:rowOff>
    </xdr:from>
    <xdr:ext cx="599010" cy="259045"/>
    <xdr:sp macro="" textlink="">
      <xdr:nvSpPr>
        <xdr:cNvPr id="114" name="総務費最大値テキスト"/>
        <xdr:cNvSpPr txBox="1"/>
      </xdr:nvSpPr>
      <xdr:spPr>
        <a:xfrm>
          <a:off x="4686300" y="8561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283,810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42271</xdr:rowOff>
    </xdr:from>
    <xdr:to>
      <xdr:col>24</xdr:col>
      <xdr:colOff>152400</xdr:colOff>
      <xdr:row>51</xdr:row>
      <xdr:rowOff>42271</xdr:rowOff>
    </xdr:to>
    <xdr:cxnSp macro="">
      <xdr:nvCxnSpPr>
        <xdr:cNvPr id="115" name="直線コネクタ 114"/>
        <xdr:cNvCxnSpPr/>
      </xdr:nvCxnSpPr>
      <xdr:spPr>
        <a:xfrm>
          <a:off x="4546600" y="8786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7899</xdr:rowOff>
    </xdr:from>
    <xdr:to>
      <xdr:col>24</xdr:col>
      <xdr:colOff>63500</xdr:colOff>
      <xdr:row>55</xdr:row>
      <xdr:rowOff>114481</xdr:rowOff>
    </xdr:to>
    <xdr:cxnSp macro="">
      <xdr:nvCxnSpPr>
        <xdr:cNvPr id="116" name="直線コネクタ 115"/>
        <xdr:cNvCxnSpPr/>
      </xdr:nvCxnSpPr>
      <xdr:spPr>
        <a:xfrm flipV="1">
          <a:off x="3797300" y="9437649"/>
          <a:ext cx="838200" cy="106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59006</xdr:rowOff>
    </xdr:from>
    <xdr:ext cx="599010" cy="259045"/>
    <xdr:sp macro="" textlink="">
      <xdr:nvSpPr>
        <xdr:cNvPr id="117" name="総務費平均値テキスト"/>
        <xdr:cNvSpPr txBox="1"/>
      </xdr:nvSpPr>
      <xdr:spPr>
        <a:xfrm>
          <a:off x="4686300" y="94887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80579</xdr:rowOff>
    </xdr:from>
    <xdr:to>
      <xdr:col>24</xdr:col>
      <xdr:colOff>114300</xdr:colOff>
      <xdr:row>56</xdr:row>
      <xdr:rowOff>10729</xdr:rowOff>
    </xdr:to>
    <xdr:sp macro="" textlink="">
      <xdr:nvSpPr>
        <xdr:cNvPr id="118" name="フローチャート: 判断 117"/>
        <xdr:cNvSpPr/>
      </xdr:nvSpPr>
      <xdr:spPr>
        <a:xfrm>
          <a:off x="4584700" y="9510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84562</xdr:rowOff>
    </xdr:from>
    <xdr:to>
      <xdr:col>19</xdr:col>
      <xdr:colOff>177800</xdr:colOff>
      <xdr:row>55</xdr:row>
      <xdr:rowOff>114481</xdr:rowOff>
    </xdr:to>
    <xdr:cxnSp macro="">
      <xdr:nvCxnSpPr>
        <xdr:cNvPr id="119" name="直線コネクタ 118"/>
        <xdr:cNvCxnSpPr/>
      </xdr:nvCxnSpPr>
      <xdr:spPr>
        <a:xfrm>
          <a:off x="2908300" y="9514312"/>
          <a:ext cx="889000" cy="29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66488</xdr:rowOff>
    </xdr:from>
    <xdr:to>
      <xdr:col>20</xdr:col>
      <xdr:colOff>38100</xdr:colOff>
      <xdr:row>55</xdr:row>
      <xdr:rowOff>168088</xdr:rowOff>
    </xdr:to>
    <xdr:sp macro="" textlink="">
      <xdr:nvSpPr>
        <xdr:cNvPr id="120" name="フローチャート: 判断 119"/>
        <xdr:cNvSpPr/>
      </xdr:nvSpPr>
      <xdr:spPr>
        <a:xfrm>
          <a:off x="3746500" y="949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159215</xdr:rowOff>
    </xdr:from>
    <xdr:ext cx="599010" cy="259045"/>
    <xdr:sp macro="" textlink="">
      <xdr:nvSpPr>
        <xdr:cNvPr id="121" name="テキスト ボックス 120"/>
        <xdr:cNvSpPr txBox="1"/>
      </xdr:nvSpPr>
      <xdr:spPr>
        <a:xfrm>
          <a:off x="3497795" y="9588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84137</xdr:rowOff>
    </xdr:from>
    <xdr:to>
      <xdr:col>15</xdr:col>
      <xdr:colOff>50800</xdr:colOff>
      <xdr:row>55</xdr:row>
      <xdr:rowOff>84562</xdr:rowOff>
    </xdr:to>
    <xdr:cxnSp macro="">
      <xdr:nvCxnSpPr>
        <xdr:cNvPr id="122" name="直線コネクタ 121"/>
        <xdr:cNvCxnSpPr/>
      </xdr:nvCxnSpPr>
      <xdr:spPr>
        <a:xfrm>
          <a:off x="2019300" y="9170987"/>
          <a:ext cx="889000" cy="343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37451</xdr:rowOff>
    </xdr:from>
    <xdr:to>
      <xdr:col>15</xdr:col>
      <xdr:colOff>101600</xdr:colOff>
      <xdr:row>55</xdr:row>
      <xdr:rowOff>139051</xdr:rowOff>
    </xdr:to>
    <xdr:sp macro="" textlink="">
      <xdr:nvSpPr>
        <xdr:cNvPr id="123" name="フローチャート: 判断 122"/>
        <xdr:cNvSpPr/>
      </xdr:nvSpPr>
      <xdr:spPr>
        <a:xfrm>
          <a:off x="2857500" y="9467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130178</xdr:rowOff>
    </xdr:from>
    <xdr:ext cx="599010" cy="259045"/>
    <xdr:sp macro="" textlink="">
      <xdr:nvSpPr>
        <xdr:cNvPr id="124" name="テキスト ボックス 123"/>
        <xdr:cNvSpPr txBox="1"/>
      </xdr:nvSpPr>
      <xdr:spPr>
        <a:xfrm>
          <a:off x="2608795" y="9559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84137</xdr:rowOff>
    </xdr:from>
    <xdr:to>
      <xdr:col>10</xdr:col>
      <xdr:colOff>114300</xdr:colOff>
      <xdr:row>56</xdr:row>
      <xdr:rowOff>94848</xdr:rowOff>
    </xdr:to>
    <xdr:cxnSp macro="">
      <xdr:nvCxnSpPr>
        <xdr:cNvPr id="125" name="直線コネクタ 124"/>
        <xdr:cNvCxnSpPr/>
      </xdr:nvCxnSpPr>
      <xdr:spPr>
        <a:xfrm flipV="1">
          <a:off x="1130300" y="9170987"/>
          <a:ext cx="889000" cy="525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52</xdr:row>
      <xdr:rowOff>168622</xdr:rowOff>
    </xdr:from>
    <xdr:to>
      <xdr:col>10</xdr:col>
      <xdr:colOff>165100</xdr:colOff>
      <xdr:row>53</xdr:row>
      <xdr:rowOff>98772</xdr:rowOff>
    </xdr:to>
    <xdr:sp macro="" textlink="">
      <xdr:nvSpPr>
        <xdr:cNvPr id="126" name="フローチャート: 判断 125"/>
        <xdr:cNvSpPr/>
      </xdr:nvSpPr>
      <xdr:spPr>
        <a:xfrm>
          <a:off x="1968500" y="908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51</xdr:row>
      <xdr:rowOff>115299</xdr:rowOff>
    </xdr:from>
    <xdr:ext cx="599010" cy="259045"/>
    <xdr:sp macro="" textlink="">
      <xdr:nvSpPr>
        <xdr:cNvPr id="127" name="テキスト ボックス 126"/>
        <xdr:cNvSpPr txBox="1"/>
      </xdr:nvSpPr>
      <xdr:spPr>
        <a:xfrm>
          <a:off x="1719795" y="8859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99370</xdr:rowOff>
    </xdr:from>
    <xdr:to>
      <xdr:col>6</xdr:col>
      <xdr:colOff>38100</xdr:colOff>
      <xdr:row>56</xdr:row>
      <xdr:rowOff>29520</xdr:rowOff>
    </xdr:to>
    <xdr:sp macro="" textlink="">
      <xdr:nvSpPr>
        <xdr:cNvPr id="128" name="フローチャート: 判断 127"/>
        <xdr:cNvSpPr/>
      </xdr:nvSpPr>
      <xdr:spPr>
        <a:xfrm>
          <a:off x="1079500" y="952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46047</xdr:rowOff>
    </xdr:from>
    <xdr:ext cx="599010" cy="259045"/>
    <xdr:sp macro="" textlink="">
      <xdr:nvSpPr>
        <xdr:cNvPr id="129" name="テキスト ボックス 128"/>
        <xdr:cNvSpPr txBox="1"/>
      </xdr:nvSpPr>
      <xdr:spPr>
        <a:xfrm>
          <a:off x="830795" y="9304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128549</xdr:rowOff>
    </xdr:from>
    <xdr:to>
      <xdr:col>24</xdr:col>
      <xdr:colOff>114300</xdr:colOff>
      <xdr:row>55</xdr:row>
      <xdr:rowOff>58699</xdr:rowOff>
    </xdr:to>
    <xdr:sp macro="" textlink="">
      <xdr:nvSpPr>
        <xdr:cNvPr id="135" name="楕円 134"/>
        <xdr:cNvSpPr/>
      </xdr:nvSpPr>
      <xdr:spPr>
        <a:xfrm>
          <a:off x="4584700" y="938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151426</xdr:rowOff>
    </xdr:from>
    <xdr:ext cx="599010" cy="259045"/>
    <xdr:sp macro="" textlink="">
      <xdr:nvSpPr>
        <xdr:cNvPr id="136" name="総務費該当値テキスト"/>
        <xdr:cNvSpPr txBox="1"/>
      </xdr:nvSpPr>
      <xdr:spPr>
        <a:xfrm>
          <a:off x="4686300" y="9238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63681</xdr:rowOff>
    </xdr:from>
    <xdr:to>
      <xdr:col>20</xdr:col>
      <xdr:colOff>38100</xdr:colOff>
      <xdr:row>55</xdr:row>
      <xdr:rowOff>165281</xdr:rowOff>
    </xdr:to>
    <xdr:sp macro="" textlink="">
      <xdr:nvSpPr>
        <xdr:cNvPr id="137" name="楕円 136"/>
        <xdr:cNvSpPr/>
      </xdr:nvSpPr>
      <xdr:spPr>
        <a:xfrm>
          <a:off x="3746500" y="9493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10358</xdr:rowOff>
    </xdr:from>
    <xdr:ext cx="599010" cy="259045"/>
    <xdr:sp macro="" textlink="">
      <xdr:nvSpPr>
        <xdr:cNvPr id="138" name="テキスト ボックス 137"/>
        <xdr:cNvSpPr txBox="1"/>
      </xdr:nvSpPr>
      <xdr:spPr>
        <a:xfrm>
          <a:off x="3497795" y="9268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33762</xdr:rowOff>
    </xdr:from>
    <xdr:to>
      <xdr:col>15</xdr:col>
      <xdr:colOff>101600</xdr:colOff>
      <xdr:row>55</xdr:row>
      <xdr:rowOff>135362</xdr:rowOff>
    </xdr:to>
    <xdr:sp macro="" textlink="">
      <xdr:nvSpPr>
        <xdr:cNvPr id="139" name="楕円 138"/>
        <xdr:cNvSpPr/>
      </xdr:nvSpPr>
      <xdr:spPr>
        <a:xfrm>
          <a:off x="2857500" y="9463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151889</xdr:rowOff>
    </xdr:from>
    <xdr:ext cx="599010" cy="259045"/>
    <xdr:sp macro="" textlink="">
      <xdr:nvSpPr>
        <xdr:cNvPr id="140" name="テキスト ボックス 139"/>
        <xdr:cNvSpPr txBox="1"/>
      </xdr:nvSpPr>
      <xdr:spPr>
        <a:xfrm>
          <a:off x="2608795" y="9238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33337</xdr:rowOff>
    </xdr:from>
    <xdr:to>
      <xdr:col>10</xdr:col>
      <xdr:colOff>165100</xdr:colOff>
      <xdr:row>53</xdr:row>
      <xdr:rowOff>134937</xdr:rowOff>
    </xdr:to>
    <xdr:sp macro="" textlink="">
      <xdr:nvSpPr>
        <xdr:cNvPr id="141" name="楕円 140"/>
        <xdr:cNvSpPr/>
      </xdr:nvSpPr>
      <xdr:spPr>
        <a:xfrm>
          <a:off x="1968500" y="9120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126064</xdr:rowOff>
    </xdr:from>
    <xdr:ext cx="599010" cy="259045"/>
    <xdr:sp macro="" textlink="">
      <xdr:nvSpPr>
        <xdr:cNvPr id="142" name="テキスト ボックス 141"/>
        <xdr:cNvSpPr txBox="1"/>
      </xdr:nvSpPr>
      <xdr:spPr>
        <a:xfrm>
          <a:off x="1719795" y="9212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44048</xdr:rowOff>
    </xdr:from>
    <xdr:to>
      <xdr:col>6</xdr:col>
      <xdr:colOff>38100</xdr:colOff>
      <xdr:row>56</xdr:row>
      <xdr:rowOff>145648</xdr:rowOff>
    </xdr:to>
    <xdr:sp macro="" textlink="">
      <xdr:nvSpPr>
        <xdr:cNvPr id="143" name="楕円 142"/>
        <xdr:cNvSpPr/>
      </xdr:nvSpPr>
      <xdr:spPr>
        <a:xfrm>
          <a:off x="1079500" y="964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136775</xdr:rowOff>
    </xdr:from>
    <xdr:ext cx="534377" cy="259045"/>
    <xdr:sp macro="" textlink="">
      <xdr:nvSpPr>
        <xdr:cNvPr id="144" name="テキスト ボックス 143"/>
        <xdr:cNvSpPr txBox="1"/>
      </xdr:nvSpPr>
      <xdr:spPr>
        <a:xfrm>
          <a:off x="863111" y="9737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7" name="テキスト ボックス 156"/>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145165</xdr:rowOff>
    </xdr:from>
    <xdr:to>
      <xdr:col>24</xdr:col>
      <xdr:colOff>62865</xdr:colOff>
      <xdr:row>78</xdr:row>
      <xdr:rowOff>78087</xdr:rowOff>
    </xdr:to>
    <xdr:cxnSp macro="">
      <xdr:nvCxnSpPr>
        <xdr:cNvPr id="171" name="直線コネクタ 170"/>
        <xdr:cNvCxnSpPr/>
      </xdr:nvCxnSpPr>
      <xdr:spPr>
        <a:xfrm flipV="1">
          <a:off x="4633595" y="11975215"/>
          <a:ext cx="1270" cy="1475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81914</xdr:rowOff>
    </xdr:from>
    <xdr:ext cx="599010" cy="259045"/>
    <xdr:sp macro="" textlink="">
      <xdr:nvSpPr>
        <xdr:cNvPr id="172" name="民生費最小値テキスト"/>
        <xdr:cNvSpPr txBox="1"/>
      </xdr:nvSpPr>
      <xdr:spPr>
        <a:xfrm>
          <a:off x="4686300" y="13455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78087</xdr:rowOff>
    </xdr:from>
    <xdr:to>
      <xdr:col>24</xdr:col>
      <xdr:colOff>152400</xdr:colOff>
      <xdr:row>78</xdr:row>
      <xdr:rowOff>78087</xdr:rowOff>
    </xdr:to>
    <xdr:cxnSp macro="">
      <xdr:nvCxnSpPr>
        <xdr:cNvPr id="173" name="直線コネクタ 172"/>
        <xdr:cNvCxnSpPr/>
      </xdr:nvCxnSpPr>
      <xdr:spPr>
        <a:xfrm>
          <a:off x="4546600" y="13451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91842</xdr:rowOff>
    </xdr:from>
    <xdr:ext cx="599010" cy="259045"/>
    <xdr:sp macro="" textlink="">
      <xdr:nvSpPr>
        <xdr:cNvPr id="174" name="民生費最大値テキスト"/>
        <xdr:cNvSpPr txBox="1"/>
      </xdr:nvSpPr>
      <xdr:spPr>
        <a:xfrm>
          <a:off x="4686300" y="11750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273,248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145165</xdr:rowOff>
    </xdr:from>
    <xdr:to>
      <xdr:col>24</xdr:col>
      <xdr:colOff>152400</xdr:colOff>
      <xdr:row>69</xdr:row>
      <xdr:rowOff>145165</xdr:rowOff>
    </xdr:to>
    <xdr:cxnSp macro="">
      <xdr:nvCxnSpPr>
        <xdr:cNvPr id="175" name="直線コネクタ 174"/>
        <xdr:cNvCxnSpPr/>
      </xdr:nvCxnSpPr>
      <xdr:spPr>
        <a:xfrm>
          <a:off x="4546600" y="11975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47966</xdr:rowOff>
    </xdr:from>
    <xdr:to>
      <xdr:col>24</xdr:col>
      <xdr:colOff>63500</xdr:colOff>
      <xdr:row>76</xdr:row>
      <xdr:rowOff>156769</xdr:rowOff>
    </xdr:to>
    <xdr:cxnSp macro="">
      <xdr:nvCxnSpPr>
        <xdr:cNvPr id="176" name="直線コネクタ 175"/>
        <xdr:cNvCxnSpPr/>
      </xdr:nvCxnSpPr>
      <xdr:spPr>
        <a:xfrm flipV="1">
          <a:off x="3797300" y="13078166"/>
          <a:ext cx="838200" cy="108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75484</xdr:rowOff>
    </xdr:from>
    <xdr:ext cx="599010" cy="259045"/>
    <xdr:sp macro="" textlink="">
      <xdr:nvSpPr>
        <xdr:cNvPr id="177" name="民生費平均値テキスト"/>
        <xdr:cNvSpPr txBox="1"/>
      </xdr:nvSpPr>
      <xdr:spPr>
        <a:xfrm>
          <a:off x="4686300" y="125913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52607</xdr:rowOff>
    </xdr:from>
    <xdr:to>
      <xdr:col>24</xdr:col>
      <xdr:colOff>114300</xdr:colOff>
      <xdr:row>74</xdr:row>
      <xdr:rowOff>154207</xdr:rowOff>
    </xdr:to>
    <xdr:sp macro="" textlink="">
      <xdr:nvSpPr>
        <xdr:cNvPr id="178" name="フローチャート: 判断 177"/>
        <xdr:cNvSpPr/>
      </xdr:nvSpPr>
      <xdr:spPr>
        <a:xfrm>
          <a:off x="4584700" y="12739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74789</xdr:rowOff>
    </xdr:from>
    <xdr:to>
      <xdr:col>19</xdr:col>
      <xdr:colOff>177800</xdr:colOff>
      <xdr:row>76</xdr:row>
      <xdr:rowOff>156769</xdr:rowOff>
    </xdr:to>
    <xdr:cxnSp macro="">
      <xdr:nvCxnSpPr>
        <xdr:cNvPr id="179" name="直線コネクタ 178"/>
        <xdr:cNvCxnSpPr/>
      </xdr:nvCxnSpPr>
      <xdr:spPr>
        <a:xfrm>
          <a:off x="2908300" y="13104989"/>
          <a:ext cx="889000" cy="81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16510</xdr:rowOff>
    </xdr:from>
    <xdr:to>
      <xdr:col>20</xdr:col>
      <xdr:colOff>38100</xdr:colOff>
      <xdr:row>75</xdr:row>
      <xdr:rowOff>118110</xdr:rowOff>
    </xdr:to>
    <xdr:sp macro="" textlink="">
      <xdr:nvSpPr>
        <xdr:cNvPr id="180" name="フローチャート: 判断 179"/>
        <xdr:cNvSpPr/>
      </xdr:nvSpPr>
      <xdr:spPr>
        <a:xfrm>
          <a:off x="3746500" y="1287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134637</xdr:rowOff>
    </xdr:from>
    <xdr:ext cx="599010" cy="259045"/>
    <xdr:sp macro="" textlink="">
      <xdr:nvSpPr>
        <xdr:cNvPr id="181" name="テキスト ボックス 180"/>
        <xdr:cNvSpPr txBox="1"/>
      </xdr:nvSpPr>
      <xdr:spPr>
        <a:xfrm>
          <a:off x="3497795" y="12650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74789</xdr:rowOff>
    </xdr:from>
    <xdr:to>
      <xdr:col>15</xdr:col>
      <xdr:colOff>50800</xdr:colOff>
      <xdr:row>77</xdr:row>
      <xdr:rowOff>139765</xdr:rowOff>
    </xdr:to>
    <xdr:cxnSp macro="">
      <xdr:nvCxnSpPr>
        <xdr:cNvPr id="182" name="直線コネクタ 181"/>
        <xdr:cNvCxnSpPr/>
      </xdr:nvCxnSpPr>
      <xdr:spPr>
        <a:xfrm flipV="1">
          <a:off x="2019300" y="13104989"/>
          <a:ext cx="889000" cy="236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77024</xdr:rowOff>
    </xdr:from>
    <xdr:to>
      <xdr:col>15</xdr:col>
      <xdr:colOff>101600</xdr:colOff>
      <xdr:row>75</xdr:row>
      <xdr:rowOff>7174</xdr:rowOff>
    </xdr:to>
    <xdr:sp macro="" textlink="">
      <xdr:nvSpPr>
        <xdr:cNvPr id="183" name="フローチャート: 判断 182"/>
        <xdr:cNvSpPr/>
      </xdr:nvSpPr>
      <xdr:spPr>
        <a:xfrm>
          <a:off x="2857500" y="1276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23701</xdr:rowOff>
    </xdr:from>
    <xdr:ext cx="599010" cy="259045"/>
    <xdr:sp macro="" textlink="">
      <xdr:nvSpPr>
        <xdr:cNvPr id="184" name="テキスト ボックス 183"/>
        <xdr:cNvSpPr txBox="1"/>
      </xdr:nvSpPr>
      <xdr:spPr>
        <a:xfrm>
          <a:off x="2608795" y="12539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139765</xdr:rowOff>
    </xdr:from>
    <xdr:to>
      <xdr:col>10</xdr:col>
      <xdr:colOff>114300</xdr:colOff>
      <xdr:row>78</xdr:row>
      <xdr:rowOff>135</xdr:rowOff>
    </xdr:to>
    <xdr:cxnSp macro="">
      <xdr:nvCxnSpPr>
        <xdr:cNvPr id="185" name="直線コネクタ 184"/>
        <xdr:cNvCxnSpPr/>
      </xdr:nvCxnSpPr>
      <xdr:spPr>
        <a:xfrm flipV="1">
          <a:off x="1130300" y="13341415"/>
          <a:ext cx="889000" cy="31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78167</xdr:rowOff>
    </xdr:from>
    <xdr:to>
      <xdr:col>10</xdr:col>
      <xdr:colOff>165100</xdr:colOff>
      <xdr:row>76</xdr:row>
      <xdr:rowOff>8316</xdr:rowOff>
    </xdr:to>
    <xdr:sp macro="" textlink="">
      <xdr:nvSpPr>
        <xdr:cNvPr id="186" name="フローチャート: 判断 185"/>
        <xdr:cNvSpPr/>
      </xdr:nvSpPr>
      <xdr:spPr>
        <a:xfrm>
          <a:off x="1968500" y="1293691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24844</xdr:rowOff>
    </xdr:from>
    <xdr:ext cx="599010" cy="259045"/>
    <xdr:sp macro="" textlink="">
      <xdr:nvSpPr>
        <xdr:cNvPr id="187" name="テキスト ボックス 186"/>
        <xdr:cNvSpPr txBox="1"/>
      </xdr:nvSpPr>
      <xdr:spPr>
        <a:xfrm>
          <a:off x="1719795" y="12712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150470</xdr:rowOff>
    </xdr:from>
    <xdr:to>
      <xdr:col>6</xdr:col>
      <xdr:colOff>38100</xdr:colOff>
      <xdr:row>76</xdr:row>
      <xdr:rowOff>80620</xdr:rowOff>
    </xdr:to>
    <xdr:sp macro="" textlink="">
      <xdr:nvSpPr>
        <xdr:cNvPr id="188" name="フローチャート: 判断 187"/>
        <xdr:cNvSpPr/>
      </xdr:nvSpPr>
      <xdr:spPr>
        <a:xfrm>
          <a:off x="1079500" y="1300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97147</xdr:rowOff>
    </xdr:from>
    <xdr:ext cx="599010" cy="259045"/>
    <xdr:sp macro="" textlink="">
      <xdr:nvSpPr>
        <xdr:cNvPr id="189" name="テキスト ボックス 188"/>
        <xdr:cNvSpPr txBox="1"/>
      </xdr:nvSpPr>
      <xdr:spPr>
        <a:xfrm>
          <a:off x="830795" y="12784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168616</xdr:rowOff>
    </xdr:from>
    <xdr:to>
      <xdr:col>24</xdr:col>
      <xdr:colOff>114300</xdr:colOff>
      <xdr:row>76</xdr:row>
      <xdr:rowOff>98766</xdr:rowOff>
    </xdr:to>
    <xdr:sp macro="" textlink="">
      <xdr:nvSpPr>
        <xdr:cNvPr id="195" name="楕円 194"/>
        <xdr:cNvSpPr/>
      </xdr:nvSpPr>
      <xdr:spPr>
        <a:xfrm>
          <a:off x="4584700" y="13027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147043</xdr:rowOff>
    </xdr:from>
    <xdr:ext cx="599010" cy="259045"/>
    <xdr:sp macro="" textlink="">
      <xdr:nvSpPr>
        <xdr:cNvPr id="196" name="民生費該当値テキスト"/>
        <xdr:cNvSpPr txBox="1"/>
      </xdr:nvSpPr>
      <xdr:spPr>
        <a:xfrm>
          <a:off x="4686300" y="13005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105969</xdr:rowOff>
    </xdr:from>
    <xdr:to>
      <xdr:col>20</xdr:col>
      <xdr:colOff>38100</xdr:colOff>
      <xdr:row>77</xdr:row>
      <xdr:rowOff>36119</xdr:rowOff>
    </xdr:to>
    <xdr:sp macro="" textlink="">
      <xdr:nvSpPr>
        <xdr:cNvPr id="197" name="楕円 196"/>
        <xdr:cNvSpPr/>
      </xdr:nvSpPr>
      <xdr:spPr>
        <a:xfrm>
          <a:off x="3746500" y="13136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27246</xdr:rowOff>
    </xdr:from>
    <xdr:ext cx="599010" cy="259045"/>
    <xdr:sp macro="" textlink="">
      <xdr:nvSpPr>
        <xdr:cNvPr id="198" name="テキスト ボックス 197"/>
        <xdr:cNvSpPr txBox="1"/>
      </xdr:nvSpPr>
      <xdr:spPr>
        <a:xfrm>
          <a:off x="3497795" y="13228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23989</xdr:rowOff>
    </xdr:from>
    <xdr:to>
      <xdr:col>15</xdr:col>
      <xdr:colOff>101600</xdr:colOff>
      <xdr:row>76</xdr:row>
      <xdr:rowOff>125589</xdr:rowOff>
    </xdr:to>
    <xdr:sp macro="" textlink="">
      <xdr:nvSpPr>
        <xdr:cNvPr id="199" name="楕円 198"/>
        <xdr:cNvSpPr/>
      </xdr:nvSpPr>
      <xdr:spPr>
        <a:xfrm>
          <a:off x="2857500" y="13054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116716</xdr:rowOff>
    </xdr:from>
    <xdr:ext cx="599010" cy="259045"/>
    <xdr:sp macro="" textlink="">
      <xdr:nvSpPr>
        <xdr:cNvPr id="200" name="テキスト ボックス 199"/>
        <xdr:cNvSpPr txBox="1"/>
      </xdr:nvSpPr>
      <xdr:spPr>
        <a:xfrm>
          <a:off x="2608795" y="13146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88965</xdr:rowOff>
    </xdr:from>
    <xdr:to>
      <xdr:col>10</xdr:col>
      <xdr:colOff>165100</xdr:colOff>
      <xdr:row>78</xdr:row>
      <xdr:rowOff>19115</xdr:rowOff>
    </xdr:to>
    <xdr:sp macro="" textlink="">
      <xdr:nvSpPr>
        <xdr:cNvPr id="201" name="楕円 200"/>
        <xdr:cNvSpPr/>
      </xdr:nvSpPr>
      <xdr:spPr>
        <a:xfrm>
          <a:off x="1968500" y="13290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10242</xdr:rowOff>
    </xdr:from>
    <xdr:ext cx="599010" cy="259045"/>
    <xdr:sp macro="" textlink="">
      <xdr:nvSpPr>
        <xdr:cNvPr id="202" name="テキスト ボックス 201"/>
        <xdr:cNvSpPr txBox="1"/>
      </xdr:nvSpPr>
      <xdr:spPr>
        <a:xfrm>
          <a:off x="1719795" y="13383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120785</xdr:rowOff>
    </xdr:from>
    <xdr:to>
      <xdr:col>6</xdr:col>
      <xdr:colOff>38100</xdr:colOff>
      <xdr:row>78</xdr:row>
      <xdr:rowOff>50935</xdr:rowOff>
    </xdr:to>
    <xdr:sp macro="" textlink="">
      <xdr:nvSpPr>
        <xdr:cNvPr id="203" name="楕円 202"/>
        <xdr:cNvSpPr/>
      </xdr:nvSpPr>
      <xdr:spPr>
        <a:xfrm>
          <a:off x="1079500" y="1332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42062</xdr:rowOff>
    </xdr:from>
    <xdr:ext cx="599010" cy="259045"/>
    <xdr:sp macro="" textlink="">
      <xdr:nvSpPr>
        <xdr:cNvPr id="204" name="テキスト ボックス 203"/>
        <xdr:cNvSpPr txBox="1"/>
      </xdr:nvSpPr>
      <xdr:spPr>
        <a:xfrm>
          <a:off x="830795" y="13415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3" name="テキスト ボックス 222"/>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132042</xdr:rowOff>
    </xdr:from>
    <xdr:to>
      <xdr:col>24</xdr:col>
      <xdr:colOff>62865</xdr:colOff>
      <xdr:row>98</xdr:row>
      <xdr:rowOff>12655</xdr:rowOff>
    </xdr:to>
    <xdr:cxnSp macro="">
      <xdr:nvCxnSpPr>
        <xdr:cNvPr id="229" name="直線コネクタ 228"/>
        <xdr:cNvCxnSpPr/>
      </xdr:nvCxnSpPr>
      <xdr:spPr>
        <a:xfrm flipV="1">
          <a:off x="4633595" y="15391092"/>
          <a:ext cx="1270" cy="1423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16482</xdr:rowOff>
    </xdr:from>
    <xdr:ext cx="534377" cy="259045"/>
    <xdr:sp macro="" textlink="">
      <xdr:nvSpPr>
        <xdr:cNvPr id="230" name="衛生費最小値テキスト"/>
        <xdr:cNvSpPr txBox="1"/>
      </xdr:nvSpPr>
      <xdr:spPr>
        <a:xfrm>
          <a:off x="4686300" y="16818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12655</xdr:rowOff>
    </xdr:from>
    <xdr:to>
      <xdr:col>24</xdr:col>
      <xdr:colOff>152400</xdr:colOff>
      <xdr:row>98</xdr:row>
      <xdr:rowOff>12655</xdr:rowOff>
    </xdr:to>
    <xdr:cxnSp macro="">
      <xdr:nvCxnSpPr>
        <xdr:cNvPr id="231" name="直線コネクタ 230"/>
        <xdr:cNvCxnSpPr/>
      </xdr:nvCxnSpPr>
      <xdr:spPr>
        <a:xfrm>
          <a:off x="4546600" y="16814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78719</xdr:rowOff>
    </xdr:from>
    <xdr:ext cx="599010" cy="259045"/>
    <xdr:sp macro="" textlink="">
      <xdr:nvSpPr>
        <xdr:cNvPr id="232" name="衛生費最大値テキスト"/>
        <xdr:cNvSpPr txBox="1"/>
      </xdr:nvSpPr>
      <xdr:spPr>
        <a:xfrm>
          <a:off x="4686300" y="15166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105,402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132042</xdr:rowOff>
    </xdr:from>
    <xdr:to>
      <xdr:col>24</xdr:col>
      <xdr:colOff>152400</xdr:colOff>
      <xdr:row>89</xdr:row>
      <xdr:rowOff>132042</xdr:rowOff>
    </xdr:to>
    <xdr:cxnSp macro="">
      <xdr:nvCxnSpPr>
        <xdr:cNvPr id="233" name="直線コネクタ 232"/>
        <xdr:cNvCxnSpPr/>
      </xdr:nvCxnSpPr>
      <xdr:spPr>
        <a:xfrm>
          <a:off x="4546600" y="15391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132708</xdr:rowOff>
    </xdr:from>
    <xdr:to>
      <xdr:col>24</xdr:col>
      <xdr:colOff>63500</xdr:colOff>
      <xdr:row>97</xdr:row>
      <xdr:rowOff>13036</xdr:rowOff>
    </xdr:to>
    <xdr:cxnSp macro="">
      <xdr:nvCxnSpPr>
        <xdr:cNvPr id="234" name="直線コネクタ 233"/>
        <xdr:cNvCxnSpPr/>
      </xdr:nvCxnSpPr>
      <xdr:spPr>
        <a:xfrm flipV="1">
          <a:off x="3797300" y="16591908"/>
          <a:ext cx="838200" cy="51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152582</xdr:rowOff>
    </xdr:from>
    <xdr:ext cx="534377" cy="259045"/>
    <xdr:sp macro="" textlink="">
      <xdr:nvSpPr>
        <xdr:cNvPr id="235" name="衛生費平均値テキスト"/>
        <xdr:cNvSpPr txBox="1"/>
      </xdr:nvSpPr>
      <xdr:spPr>
        <a:xfrm>
          <a:off x="4686300" y="16097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129705</xdr:rowOff>
    </xdr:from>
    <xdr:to>
      <xdr:col>24</xdr:col>
      <xdr:colOff>114300</xdr:colOff>
      <xdr:row>95</xdr:row>
      <xdr:rowOff>59855</xdr:rowOff>
    </xdr:to>
    <xdr:sp macro="" textlink="">
      <xdr:nvSpPr>
        <xdr:cNvPr id="236" name="フローチャート: 判断 235"/>
        <xdr:cNvSpPr/>
      </xdr:nvSpPr>
      <xdr:spPr>
        <a:xfrm>
          <a:off x="4584700" y="16246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12655</xdr:rowOff>
    </xdr:from>
    <xdr:to>
      <xdr:col>19</xdr:col>
      <xdr:colOff>177800</xdr:colOff>
      <xdr:row>97</xdr:row>
      <xdr:rowOff>13036</xdr:rowOff>
    </xdr:to>
    <xdr:cxnSp macro="">
      <xdr:nvCxnSpPr>
        <xdr:cNvPr id="237" name="直線コネクタ 236"/>
        <xdr:cNvCxnSpPr/>
      </xdr:nvCxnSpPr>
      <xdr:spPr>
        <a:xfrm>
          <a:off x="2908300" y="16643305"/>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81871</xdr:rowOff>
    </xdr:from>
    <xdr:to>
      <xdr:col>20</xdr:col>
      <xdr:colOff>38100</xdr:colOff>
      <xdr:row>95</xdr:row>
      <xdr:rowOff>12021</xdr:rowOff>
    </xdr:to>
    <xdr:sp macro="" textlink="">
      <xdr:nvSpPr>
        <xdr:cNvPr id="238" name="フローチャート: 判断 237"/>
        <xdr:cNvSpPr/>
      </xdr:nvSpPr>
      <xdr:spPr>
        <a:xfrm>
          <a:off x="3746500" y="16198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28548</xdr:rowOff>
    </xdr:from>
    <xdr:ext cx="534377" cy="259045"/>
    <xdr:sp macro="" textlink="">
      <xdr:nvSpPr>
        <xdr:cNvPr id="239" name="テキスト ボックス 238"/>
        <xdr:cNvSpPr txBox="1"/>
      </xdr:nvSpPr>
      <xdr:spPr>
        <a:xfrm>
          <a:off x="3530111" y="15973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12655</xdr:rowOff>
    </xdr:from>
    <xdr:to>
      <xdr:col>15</xdr:col>
      <xdr:colOff>50800</xdr:colOff>
      <xdr:row>97</xdr:row>
      <xdr:rowOff>155645</xdr:rowOff>
    </xdr:to>
    <xdr:cxnSp macro="">
      <xdr:nvCxnSpPr>
        <xdr:cNvPr id="240" name="直線コネクタ 239"/>
        <xdr:cNvCxnSpPr/>
      </xdr:nvCxnSpPr>
      <xdr:spPr>
        <a:xfrm flipV="1">
          <a:off x="2019300" y="16643305"/>
          <a:ext cx="889000" cy="142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65373</xdr:rowOff>
    </xdr:from>
    <xdr:to>
      <xdr:col>15</xdr:col>
      <xdr:colOff>101600</xdr:colOff>
      <xdr:row>94</xdr:row>
      <xdr:rowOff>166973</xdr:rowOff>
    </xdr:to>
    <xdr:sp macro="" textlink="">
      <xdr:nvSpPr>
        <xdr:cNvPr id="241" name="フローチャート: 判断 240"/>
        <xdr:cNvSpPr/>
      </xdr:nvSpPr>
      <xdr:spPr>
        <a:xfrm>
          <a:off x="2857500" y="16181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12050</xdr:rowOff>
    </xdr:from>
    <xdr:ext cx="534377" cy="259045"/>
    <xdr:sp macro="" textlink="">
      <xdr:nvSpPr>
        <xdr:cNvPr id="242" name="テキスト ボックス 241"/>
        <xdr:cNvSpPr txBox="1"/>
      </xdr:nvSpPr>
      <xdr:spPr>
        <a:xfrm>
          <a:off x="2641111" y="15956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122307</xdr:rowOff>
    </xdr:from>
    <xdr:to>
      <xdr:col>10</xdr:col>
      <xdr:colOff>114300</xdr:colOff>
      <xdr:row>97</xdr:row>
      <xdr:rowOff>155645</xdr:rowOff>
    </xdr:to>
    <xdr:cxnSp macro="">
      <xdr:nvCxnSpPr>
        <xdr:cNvPr id="243" name="直線コネクタ 242"/>
        <xdr:cNvCxnSpPr/>
      </xdr:nvCxnSpPr>
      <xdr:spPr>
        <a:xfrm>
          <a:off x="1130300" y="16752957"/>
          <a:ext cx="889000" cy="33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23710</xdr:rowOff>
    </xdr:from>
    <xdr:to>
      <xdr:col>10</xdr:col>
      <xdr:colOff>165100</xdr:colOff>
      <xdr:row>95</xdr:row>
      <xdr:rowOff>125310</xdr:rowOff>
    </xdr:to>
    <xdr:sp macro="" textlink="">
      <xdr:nvSpPr>
        <xdr:cNvPr id="244" name="フローチャート: 判断 243"/>
        <xdr:cNvSpPr/>
      </xdr:nvSpPr>
      <xdr:spPr>
        <a:xfrm>
          <a:off x="1968500" y="1631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141837</xdr:rowOff>
    </xdr:from>
    <xdr:ext cx="534377" cy="259045"/>
    <xdr:sp macro="" textlink="">
      <xdr:nvSpPr>
        <xdr:cNvPr id="245" name="テキスト ボックス 244"/>
        <xdr:cNvSpPr txBox="1"/>
      </xdr:nvSpPr>
      <xdr:spPr>
        <a:xfrm>
          <a:off x="1752111" y="1608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101416</xdr:rowOff>
    </xdr:from>
    <xdr:to>
      <xdr:col>6</xdr:col>
      <xdr:colOff>38100</xdr:colOff>
      <xdr:row>96</xdr:row>
      <xdr:rowOff>31566</xdr:rowOff>
    </xdr:to>
    <xdr:sp macro="" textlink="">
      <xdr:nvSpPr>
        <xdr:cNvPr id="246" name="フローチャート: 判断 245"/>
        <xdr:cNvSpPr/>
      </xdr:nvSpPr>
      <xdr:spPr>
        <a:xfrm>
          <a:off x="1079500" y="16389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48093</xdr:rowOff>
    </xdr:from>
    <xdr:ext cx="534377" cy="259045"/>
    <xdr:sp macro="" textlink="">
      <xdr:nvSpPr>
        <xdr:cNvPr id="247" name="テキスト ボックス 246"/>
        <xdr:cNvSpPr txBox="1"/>
      </xdr:nvSpPr>
      <xdr:spPr>
        <a:xfrm>
          <a:off x="863111" y="16164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81908</xdr:rowOff>
    </xdr:from>
    <xdr:to>
      <xdr:col>24</xdr:col>
      <xdr:colOff>114300</xdr:colOff>
      <xdr:row>97</xdr:row>
      <xdr:rowOff>12058</xdr:rowOff>
    </xdr:to>
    <xdr:sp macro="" textlink="">
      <xdr:nvSpPr>
        <xdr:cNvPr id="253" name="楕円 252"/>
        <xdr:cNvSpPr/>
      </xdr:nvSpPr>
      <xdr:spPr>
        <a:xfrm>
          <a:off x="4584700" y="1654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60335</xdr:rowOff>
    </xdr:from>
    <xdr:ext cx="534377" cy="259045"/>
    <xdr:sp macro="" textlink="">
      <xdr:nvSpPr>
        <xdr:cNvPr id="254" name="衛生費該当値テキスト"/>
        <xdr:cNvSpPr txBox="1"/>
      </xdr:nvSpPr>
      <xdr:spPr>
        <a:xfrm>
          <a:off x="4686300" y="16519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133686</xdr:rowOff>
    </xdr:from>
    <xdr:to>
      <xdr:col>20</xdr:col>
      <xdr:colOff>38100</xdr:colOff>
      <xdr:row>97</xdr:row>
      <xdr:rowOff>63836</xdr:rowOff>
    </xdr:to>
    <xdr:sp macro="" textlink="">
      <xdr:nvSpPr>
        <xdr:cNvPr id="255" name="楕円 254"/>
        <xdr:cNvSpPr/>
      </xdr:nvSpPr>
      <xdr:spPr>
        <a:xfrm>
          <a:off x="3746500" y="1659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54963</xdr:rowOff>
    </xdr:from>
    <xdr:ext cx="534377" cy="259045"/>
    <xdr:sp macro="" textlink="">
      <xdr:nvSpPr>
        <xdr:cNvPr id="256" name="テキスト ボックス 255"/>
        <xdr:cNvSpPr txBox="1"/>
      </xdr:nvSpPr>
      <xdr:spPr>
        <a:xfrm>
          <a:off x="3530111" y="16685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133305</xdr:rowOff>
    </xdr:from>
    <xdr:to>
      <xdr:col>15</xdr:col>
      <xdr:colOff>101600</xdr:colOff>
      <xdr:row>97</xdr:row>
      <xdr:rowOff>63455</xdr:rowOff>
    </xdr:to>
    <xdr:sp macro="" textlink="">
      <xdr:nvSpPr>
        <xdr:cNvPr id="257" name="楕円 256"/>
        <xdr:cNvSpPr/>
      </xdr:nvSpPr>
      <xdr:spPr>
        <a:xfrm>
          <a:off x="2857500" y="16592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54582</xdr:rowOff>
    </xdr:from>
    <xdr:ext cx="534377" cy="259045"/>
    <xdr:sp macro="" textlink="">
      <xdr:nvSpPr>
        <xdr:cNvPr id="258" name="テキスト ボックス 257"/>
        <xdr:cNvSpPr txBox="1"/>
      </xdr:nvSpPr>
      <xdr:spPr>
        <a:xfrm>
          <a:off x="2641111" y="1668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104845</xdr:rowOff>
    </xdr:from>
    <xdr:to>
      <xdr:col>10</xdr:col>
      <xdr:colOff>165100</xdr:colOff>
      <xdr:row>98</xdr:row>
      <xdr:rowOff>34995</xdr:rowOff>
    </xdr:to>
    <xdr:sp macro="" textlink="">
      <xdr:nvSpPr>
        <xdr:cNvPr id="259" name="楕円 258"/>
        <xdr:cNvSpPr/>
      </xdr:nvSpPr>
      <xdr:spPr>
        <a:xfrm>
          <a:off x="1968500" y="16735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26122</xdr:rowOff>
    </xdr:from>
    <xdr:ext cx="534377" cy="259045"/>
    <xdr:sp macro="" textlink="">
      <xdr:nvSpPr>
        <xdr:cNvPr id="260" name="テキスト ボックス 259"/>
        <xdr:cNvSpPr txBox="1"/>
      </xdr:nvSpPr>
      <xdr:spPr>
        <a:xfrm>
          <a:off x="1752111" y="16828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71507</xdr:rowOff>
    </xdr:from>
    <xdr:to>
      <xdr:col>6</xdr:col>
      <xdr:colOff>38100</xdr:colOff>
      <xdr:row>98</xdr:row>
      <xdr:rowOff>1657</xdr:rowOff>
    </xdr:to>
    <xdr:sp macro="" textlink="">
      <xdr:nvSpPr>
        <xdr:cNvPr id="261" name="楕円 260"/>
        <xdr:cNvSpPr/>
      </xdr:nvSpPr>
      <xdr:spPr>
        <a:xfrm>
          <a:off x="1079500" y="16702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164234</xdr:rowOff>
    </xdr:from>
    <xdr:ext cx="534377" cy="259045"/>
    <xdr:sp macro="" textlink="">
      <xdr:nvSpPr>
        <xdr:cNvPr id="262" name="テキスト ボックス 261"/>
        <xdr:cNvSpPr txBox="1"/>
      </xdr:nvSpPr>
      <xdr:spPr>
        <a:xfrm>
          <a:off x="863111" y="16794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3" name="直線コネクタ 272"/>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4" name="テキスト ボックス 273"/>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5" name="直線コネクタ 274"/>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6" name="テキスト ボックス 275"/>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7" name="直線コネクタ 276"/>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8" name="テキスト ボックス 277"/>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9" name="直線コネクタ 278"/>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0" name="テキスト ボックス 279"/>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1" name="直線コネクタ 280"/>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2" name="テキスト ボックス 281"/>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3" name="直線コネクタ 282"/>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4" name="テキスト ボックス 283"/>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6" name="テキスト ボックス 28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76019</xdr:rowOff>
    </xdr:from>
    <xdr:to>
      <xdr:col>54</xdr:col>
      <xdr:colOff>189865</xdr:colOff>
      <xdr:row>39</xdr:row>
      <xdr:rowOff>98878</xdr:rowOff>
    </xdr:to>
    <xdr:cxnSp macro="">
      <xdr:nvCxnSpPr>
        <xdr:cNvPr id="288" name="直線コネクタ 287"/>
        <xdr:cNvCxnSpPr/>
      </xdr:nvCxnSpPr>
      <xdr:spPr>
        <a:xfrm flipV="1">
          <a:off x="10475595" y="5219519"/>
          <a:ext cx="1270" cy="1565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9"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0" name="直線コネクタ 289"/>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22696</xdr:rowOff>
    </xdr:from>
    <xdr:ext cx="469744" cy="259045"/>
    <xdr:sp macro="" textlink="">
      <xdr:nvSpPr>
        <xdr:cNvPr id="291" name="労働費最大値テキスト"/>
        <xdr:cNvSpPr txBox="1"/>
      </xdr:nvSpPr>
      <xdr:spPr>
        <a:xfrm>
          <a:off x="10528300" y="4994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76019</xdr:rowOff>
    </xdr:from>
    <xdr:to>
      <xdr:col>55</xdr:col>
      <xdr:colOff>88900</xdr:colOff>
      <xdr:row>30</xdr:row>
      <xdr:rowOff>76019</xdr:rowOff>
    </xdr:to>
    <xdr:cxnSp macro="">
      <xdr:nvCxnSpPr>
        <xdr:cNvPr id="292" name="直線コネクタ 291"/>
        <xdr:cNvCxnSpPr/>
      </xdr:nvCxnSpPr>
      <xdr:spPr>
        <a:xfrm>
          <a:off x="10388600" y="5219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3" name="直線コネクタ 292"/>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50708</xdr:rowOff>
    </xdr:from>
    <xdr:ext cx="469744" cy="259045"/>
    <xdr:sp macro="" textlink="">
      <xdr:nvSpPr>
        <xdr:cNvPr id="294" name="労働費平均値テキスト"/>
        <xdr:cNvSpPr txBox="1"/>
      </xdr:nvSpPr>
      <xdr:spPr>
        <a:xfrm>
          <a:off x="10528300" y="63943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27831</xdr:rowOff>
    </xdr:from>
    <xdr:to>
      <xdr:col>55</xdr:col>
      <xdr:colOff>50800</xdr:colOff>
      <xdr:row>38</xdr:row>
      <xdr:rowOff>129431</xdr:rowOff>
    </xdr:to>
    <xdr:sp macro="" textlink="">
      <xdr:nvSpPr>
        <xdr:cNvPr id="295" name="フローチャート: 判断 294"/>
        <xdr:cNvSpPr/>
      </xdr:nvSpPr>
      <xdr:spPr>
        <a:xfrm>
          <a:off x="10426700" y="654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6" name="直線コネクタ 295"/>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31424</xdr:rowOff>
    </xdr:from>
    <xdr:to>
      <xdr:col>50</xdr:col>
      <xdr:colOff>165100</xdr:colOff>
      <xdr:row>38</xdr:row>
      <xdr:rowOff>133024</xdr:rowOff>
    </xdr:to>
    <xdr:sp macro="" textlink="">
      <xdr:nvSpPr>
        <xdr:cNvPr id="297" name="フローチャート: 判断 296"/>
        <xdr:cNvSpPr/>
      </xdr:nvSpPr>
      <xdr:spPr>
        <a:xfrm>
          <a:off x="9588500" y="654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149550</xdr:rowOff>
    </xdr:from>
    <xdr:ext cx="469744" cy="259045"/>
    <xdr:sp macro="" textlink="">
      <xdr:nvSpPr>
        <xdr:cNvPr id="298" name="テキスト ボックス 297"/>
        <xdr:cNvSpPr txBox="1"/>
      </xdr:nvSpPr>
      <xdr:spPr>
        <a:xfrm>
          <a:off x="9404428" y="6321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9" name="直線コネクタ 298"/>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17381</xdr:rowOff>
    </xdr:from>
    <xdr:to>
      <xdr:col>46</xdr:col>
      <xdr:colOff>38100</xdr:colOff>
      <xdr:row>38</xdr:row>
      <xdr:rowOff>118981</xdr:rowOff>
    </xdr:to>
    <xdr:sp macro="" textlink="">
      <xdr:nvSpPr>
        <xdr:cNvPr id="300" name="フローチャート: 判断 299"/>
        <xdr:cNvSpPr/>
      </xdr:nvSpPr>
      <xdr:spPr>
        <a:xfrm>
          <a:off x="8699500" y="6532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135508</xdr:rowOff>
    </xdr:from>
    <xdr:ext cx="469744" cy="259045"/>
    <xdr:sp macro="" textlink="">
      <xdr:nvSpPr>
        <xdr:cNvPr id="301" name="テキスト ボックス 300"/>
        <xdr:cNvSpPr txBox="1"/>
      </xdr:nvSpPr>
      <xdr:spPr>
        <a:xfrm>
          <a:off x="8515428" y="6307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302" name="直線コネクタ 301"/>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51018</xdr:rowOff>
    </xdr:from>
    <xdr:to>
      <xdr:col>41</xdr:col>
      <xdr:colOff>101600</xdr:colOff>
      <xdr:row>38</xdr:row>
      <xdr:rowOff>152618</xdr:rowOff>
    </xdr:to>
    <xdr:sp macro="" textlink="">
      <xdr:nvSpPr>
        <xdr:cNvPr id="303" name="フローチャート: 判断 302"/>
        <xdr:cNvSpPr/>
      </xdr:nvSpPr>
      <xdr:spPr>
        <a:xfrm>
          <a:off x="7810500" y="65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169145</xdr:rowOff>
    </xdr:from>
    <xdr:ext cx="469744" cy="259045"/>
    <xdr:sp macro="" textlink="">
      <xdr:nvSpPr>
        <xdr:cNvPr id="304" name="テキスト ボックス 303"/>
        <xdr:cNvSpPr txBox="1"/>
      </xdr:nvSpPr>
      <xdr:spPr>
        <a:xfrm>
          <a:off x="7626428" y="6341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72898</xdr:rowOff>
    </xdr:from>
    <xdr:to>
      <xdr:col>36</xdr:col>
      <xdr:colOff>165100</xdr:colOff>
      <xdr:row>39</xdr:row>
      <xdr:rowOff>3048</xdr:rowOff>
    </xdr:to>
    <xdr:sp macro="" textlink="">
      <xdr:nvSpPr>
        <xdr:cNvPr id="305" name="フローチャート: 判断 304"/>
        <xdr:cNvSpPr/>
      </xdr:nvSpPr>
      <xdr:spPr>
        <a:xfrm>
          <a:off x="6921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19575</xdr:rowOff>
    </xdr:from>
    <xdr:ext cx="378565" cy="259045"/>
    <xdr:sp macro="" textlink="">
      <xdr:nvSpPr>
        <xdr:cNvPr id="306" name="テキスト ボックス 305"/>
        <xdr:cNvSpPr txBox="1"/>
      </xdr:nvSpPr>
      <xdr:spPr>
        <a:xfrm>
          <a:off x="6783017" y="6363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2" name="楕円 311"/>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3"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4" name="楕円 313"/>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5" name="テキスト ボックス 314"/>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6" name="楕円 315"/>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7" name="テキスト ボックス 316"/>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8" name="楕円 317"/>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9" name="テキスト ボックス 318"/>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20" name="楕円 319"/>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21" name="テキスト ボックス 320"/>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1" name="テキスト ボックス 340"/>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40145</xdr:rowOff>
    </xdr:from>
    <xdr:to>
      <xdr:col>54</xdr:col>
      <xdr:colOff>189865</xdr:colOff>
      <xdr:row>57</xdr:row>
      <xdr:rowOff>120097</xdr:rowOff>
    </xdr:to>
    <xdr:cxnSp macro="">
      <xdr:nvCxnSpPr>
        <xdr:cNvPr id="345" name="直線コネクタ 344"/>
        <xdr:cNvCxnSpPr/>
      </xdr:nvCxnSpPr>
      <xdr:spPr>
        <a:xfrm flipV="1">
          <a:off x="10475595" y="8612645"/>
          <a:ext cx="1270" cy="1280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123924</xdr:rowOff>
    </xdr:from>
    <xdr:ext cx="534377" cy="259045"/>
    <xdr:sp macro="" textlink="">
      <xdr:nvSpPr>
        <xdr:cNvPr id="346" name="農林水産業費最小値テキスト"/>
        <xdr:cNvSpPr txBox="1"/>
      </xdr:nvSpPr>
      <xdr:spPr>
        <a:xfrm>
          <a:off x="10528300" y="9896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120097</xdr:rowOff>
    </xdr:from>
    <xdr:to>
      <xdr:col>55</xdr:col>
      <xdr:colOff>88900</xdr:colOff>
      <xdr:row>57</xdr:row>
      <xdr:rowOff>120097</xdr:rowOff>
    </xdr:to>
    <xdr:cxnSp macro="">
      <xdr:nvCxnSpPr>
        <xdr:cNvPr id="347" name="直線コネクタ 346"/>
        <xdr:cNvCxnSpPr/>
      </xdr:nvCxnSpPr>
      <xdr:spPr>
        <a:xfrm>
          <a:off x="10388600" y="9892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158272</xdr:rowOff>
    </xdr:from>
    <xdr:ext cx="534377" cy="259045"/>
    <xdr:sp macro="" textlink="">
      <xdr:nvSpPr>
        <xdr:cNvPr id="348" name="農林水産業費最大値テキスト"/>
        <xdr:cNvSpPr txBox="1"/>
      </xdr:nvSpPr>
      <xdr:spPr>
        <a:xfrm>
          <a:off x="10528300" y="8387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81,226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40145</xdr:rowOff>
    </xdr:from>
    <xdr:to>
      <xdr:col>55</xdr:col>
      <xdr:colOff>88900</xdr:colOff>
      <xdr:row>50</xdr:row>
      <xdr:rowOff>40145</xdr:rowOff>
    </xdr:to>
    <xdr:cxnSp macro="">
      <xdr:nvCxnSpPr>
        <xdr:cNvPr id="349" name="直線コネクタ 348"/>
        <xdr:cNvCxnSpPr/>
      </xdr:nvCxnSpPr>
      <xdr:spPr>
        <a:xfrm>
          <a:off x="10388600" y="8612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74054</xdr:rowOff>
    </xdr:from>
    <xdr:to>
      <xdr:col>55</xdr:col>
      <xdr:colOff>0</xdr:colOff>
      <xdr:row>56</xdr:row>
      <xdr:rowOff>76816</xdr:rowOff>
    </xdr:to>
    <xdr:cxnSp macro="">
      <xdr:nvCxnSpPr>
        <xdr:cNvPr id="350" name="直線コネクタ 349"/>
        <xdr:cNvCxnSpPr/>
      </xdr:nvCxnSpPr>
      <xdr:spPr>
        <a:xfrm flipV="1">
          <a:off x="9639300" y="9675254"/>
          <a:ext cx="838200" cy="2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148620</xdr:rowOff>
    </xdr:from>
    <xdr:ext cx="534377" cy="259045"/>
    <xdr:sp macro="" textlink="">
      <xdr:nvSpPr>
        <xdr:cNvPr id="351" name="農林水産業費平均値テキスト"/>
        <xdr:cNvSpPr txBox="1"/>
      </xdr:nvSpPr>
      <xdr:spPr>
        <a:xfrm>
          <a:off x="10528300" y="92354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125743</xdr:rowOff>
    </xdr:from>
    <xdr:to>
      <xdr:col>55</xdr:col>
      <xdr:colOff>50800</xdr:colOff>
      <xdr:row>55</xdr:row>
      <xdr:rowOff>55893</xdr:rowOff>
    </xdr:to>
    <xdr:sp macro="" textlink="">
      <xdr:nvSpPr>
        <xdr:cNvPr id="352" name="フローチャート: 判断 351"/>
        <xdr:cNvSpPr/>
      </xdr:nvSpPr>
      <xdr:spPr>
        <a:xfrm>
          <a:off x="10426700" y="938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76816</xdr:rowOff>
    </xdr:from>
    <xdr:to>
      <xdr:col>50</xdr:col>
      <xdr:colOff>114300</xdr:colOff>
      <xdr:row>56</xdr:row>
      <xdr:rowOff>154178</xdr:rowOff>
    </xdr:to>
    <xdr:cxnSp macro="">
      <xdr:nvCxnSpPr>
        <xdr:cNvPr id="353" name="直線コネクタ 352"/>
        <xdr:cNvCxnSpPr/>
      </xdr:nvCxnSpPr>
      <xdr:spPr>
        <a:xfrm flipV="1">
          <a:off x="8750300" y="9678016"/>
          <a:ext cx="889000" cy="77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97072</xdr:rowOff>
    </xdr:from>
    <xdr:to>
      <xdr:col>50</xdr:col>
      <xdr:colOff>165100</xdr:colOff>
      <xdr:row>55</xdr:row>
      <xdr:rowOff>27222</xdr:rowOff>
    </xdr:to>
    <xdr:sp macro="" textlink="">
      <xdr:nvSpPr>
        <xdr:cNvPr id="354" name="フローチャート: 判断 353"/>
        <xdr:cNvSpPr/>
      </xdr:nvSpPr>
      <xdr:spPr>
        <a:xfrm>
          <a:off x="9588500" y="935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43749</xdr:rowOff>
    </xdr:from>
    <xdr:ext cx="534377" cy="259045"/>
    <xdr:sp macro="" textlink="">
      <xdr:nvSpPr>
        <xdr:cNvPr id="355" name="テキスト ボックス 354"/>
        <xdr:cNvSpPr txBox="1"/>
      </xdr:nvSpPr>
      <xdr:spPr>
        <a:xfrm>
          <a:off x="9372111" y="9130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43707</xdr:rowOff>
    </xdr:from>
    <xdr:to>
      <xdr:col>45</xdr:col>
      <xdr:colOff>177800</xdr:colOff>
      <xdr:row>56</xdr:row>
      <xdr:rowOff>154178</xdr:rowOff>
    </xdr:to>
    <xdr:cxnSp macro="">
      <xdr:nvCxnSpPr>
        <xdr:cNvPr id="356" name="直線コネクタ 355"/>
        <xdr:cNvCxnSpPr/>
      </xdr:nvCxnSpPr>
      <xdr:spPr>
        <a:xfrm>
          <a:off x="7861300" y="9644907"/>
          <a:ext cx="889000" cy="110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73013</xdr:rowOff>
    </xdr:from>
    <xdr:to>
      <xdr:col>46</xdr:col>
      <xdr:colOff>38100</xdr:colOff>
      <xdr:row>55</xdr:row>
      <xdr:rowOff>3163</xdr:rowOff>
    </xdr:to>
    <xdr:sp macro="" textlink="">
      <xdr:nvSpPr>
        <xdr:cNvPr id="357" name="フローチャート: 判断 356"/>
        <xdr:cNvSpPr/>
      </xdr:nvSpPr>
      <xdr:spPr>
        <a:xfrm>
          <a:off x="8699500" y="9331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19690</xdr:rowOff>
    </xdr:from>
    <xdr:ext cx="534377" cy="259045"/>
    <xdr:sp macro="" textlink="">
      <xdr:nvSpPr>
        <xdr:cNvPr id="358" name="テキスト ボックス 357"/>
        <xdr:cNvSpPr txBox="1"/>
      </xdr:nvSpPr>
      <xdr:spPr>
        <a:xfrm>
          <a:off x="8483111" y="9106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43707</xdr:rowOff>
    </xdr:from>
    <xdr:to>
      <xdr:col>41</xdr:col>
      <xdr:colOff>50800</xdr:colOff>
      <xdr:row>56</xdr:row>
      <xdr:rowOff>53613</xdr:rowOff>
    </xdr:to>
    <xdr:cxnSp macro="">
      <xdr:nvCxnSpPr>
        <xdr:cNvPr id="359" name="直線コネクタ 358"/>
        <xdr:cNvCxnSpPr/>
      </xdr:nvCxnSpPr>
      <xdr:spPr>
        <a:xfrm flipV="1">
          <a:off x="6972300" y="9644907"/>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62726</xdr:rowOff>
    </xdr:from>
    <xdr:to>
      <xdr:col>41</xdr:col>
      <xdr:colOff>101600</xdr:colOff>
      <xdr:row>54</xdr:row>
      <xdr:rowOff>164326</xdr:rowOff>
    </xdr:to>
    <xdr:sp macro="" textlink="">
      <xdr:nvSpPr>
        <xdr:cNvPr id="360" name="フローチャート: 判断 359"/>
        <xdr:cNvSpPr/>
      </xdr:nvSpPr>
      <xdr:spPr>
        <a:xfrm>
          <a:off x="7810500" y="9321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9403</xdr:rowOff>
    </xdr:from>
    <xdr:ext cx="534377" cy="259045"/>
    <xdr:sp macro="" textlink="">
      <xdr:nvSpPr>
        <xdr:cNvPr id="361" name="テキスト ボックス 360"/>
        <xdr:cNvSpPr txBox="1"/>
      </xdr:nvSpPr>
      <xdr:spPr>
        <a:xfrm>
          <a:off x="7594111" y="9096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82080</xdr:rowOff>
    </xdr:from>
    <xdr:to>
      <xdr:col>36</xdr:col>
      <xdr:colOff>165100</xdr:colOff>
      <xdr:row>55</xdr:row>
      <xdr:rowOff>12230</xdr:rowOff>
    </xdr:to>
    <xdr:sp macro="" textlink="">
      <xdr:nvSpPr>
        <xdr:cNvPr id="362" name="フローチャート: 判断 361"/>
        <xdr:cNvSpPr/>
      </xdr:nvSpPr>
      <xdr:spPr>
        <a:xfrm>
          <a:off x="6921500" y="9340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28757</xdr:rowOff>
    </xdr:from>
    <xdr:ext cx="534377" cy="259045"/>
    <xdr:sp macro="" textlink="">
      <xdr:nvSpPr>
        <xdr:cNvPr id="363" name="テキスト ボックス 362"/>
        <xdr:cNvSpPr txBox="1"/>
      </xdr:nvSpPr>
      <xdr:spPr>
        <a:xfrm>
          <a:off x="6705111" y="9115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23254</xdr:rowOff>
    </xdr:from>
    <xdr:to>
      <xdr:col>55</xdr:col>
      <xdr:colOff>50800</xdr:colOff>
      <xdr:row>56</xdr:row>
      <xdr:rowOff>124854</xdr:rowOff>
    </xdr:to>
    <xdr:sp macro="" textlink="">
      <xdr:nvSpPr>
        <xdr:cNvPr id="369" name="楕円 368"/>
        <xdr:cNvSpPr/>
      </xdr:nvSpPr>
      <xdr:spPr>
        <a:xfrm>
          <a:off x="10426700" y="9624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1681</xdr:rowOff>
    </xdr:from>
    <xdr:ext cx="534377" cy="259045"/>
    <xdr:sp macro="" textlink="">
      <xdr:nvSpPr>
        <xdr:cNvPr id="370" name="農林水産業費該当値テキスト"/>
        <xdr:cNvSpPr txBox="1"/>
      </xdr:nvSpPr>
      <xdr:spPr>
        <a:xfrm>
          <a:off x="10528300" y="9602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26016</xdr:rowOff>
    </xdr:from>
    <xdr:to>
      <xdr:col>50</xdr:col>
      <xdr:colOff>165100</xdr:colOff>
      <xdr:row>56</xdr:row>
      <xdr:rowOff>127616</xdr:rowOff>
    </xdr:to>
    <xdr:sp macro="" textlink="">
      <xdr:nvSpPr>
        <xdr:cNvPr id="371" name="楕円 370"/>
        <xdr:cNvSpPr/>
      </xdr:nvSpPr>
      <xdr:spPr>
        <a:xfrm>
          <a:off x="9588500" y="9627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118743</xdr:rowOff>
    </xdr:from>
    <xdr:ext cx="534377" cy="259045"/>
    <xdr:sp macro="" textlink="">
      <xdr:nvSpPr>
        <xdr:cNvPr id="372" name="テキスト ボックス 371"/>
        <xdr:cNvSpPr txBox="1"/>
      </xdr:nvSpPr>
      <xdr:spPr>
        <a:xfrm>
          <a:off x="9372111" y="9719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103378</xdr:rowOff>
    </xdr:from>
    <xdr:to>
      <xdr:col>46</xdr:col>
      <xdr:colOff>38100</xdr:colOff>
      <xdr:row>57</xdr:row>
      <xdr:rowOff>33528</xdr:rowOff>
    </xdr:to>
    <xdr:sp macro="" textlink="">
      <xdr:nvSpPr>
        <xdr:cNvPr id="373" name="楕円 372"/>
        <xdr:cNvSpPr/>
      </xdr:nvSpPr>
      <xdr:spPr>
        <a:xfrm>
          <a:off x="8699500" y="9704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24655</xdr:rowOff>
    </xdr:from>
    <xdr:ext cx="534377" cy="259045"/>
    <xdr:sp macro="" textlink="">
      <xdr:nvSpPr>
        <xdr:cNvPr id="374" name="テキスト ボックス 373"/>
        <xdr:cNvSpPr txBox="1"/>
      </xdr:nvSpPr>
      <xdr:spPr>
        <a:xfrm>
          <a:off x="8483111" y="9797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164357</xdr:rowOff>
    </xdr:from>
    <xdr:to>
      <xdr:col>41</xdr:col>
      <xdr:colOff>101600</xdr:colOff>
      <xdr:row>56</xdr:row>
      <xdr:rowOff>94507</xdr:rowOff>
    </xdr:to>
    <xdr:sp macro="" textlink="">
      <xdr:nvSpPr>
        <xdr:cNvPr id="375" name="楕円 374"/>
        <xdr:cNvSpPr/>
      </xdr:nvSpPr>
      <xdr:spPr>
        <a:xfrm>
          <a:off x="7810500" y="9594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85634</xdr:rowOff>
    </xdr:from>
    <xdr:ext cx="534377" cy="259045"/>
    <xdr:sp macro="" textlink="">
      <xdr:nvSpPr>
        <xdr:cNvPr id="376" name="テキスト ボックス 375"/>
        <xdr:cNvSpPr txBox="1"/>
      </xdr:nvSpPr>
      <xdr:spPr>
        <a:xfrm>
          <a:off x="7594111" y="9686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2813</xdr:rowOff>
    </xdr:from>
    <xdr:to>
      <xdr:col>36</xdr:col>
      <xdr:colOff>165100</xdr:colOff>
      <xdr:row>56</xdr:row>
      <xdr:rowOff>104413</xdr:rowOff>
    </xdr:to>
    <xdr:sp macro="" textlink="">
      <xdr:nvSpPr>
        <xdr:cNvPr id="377" name="楕円 376"/>
        <xdr:cNvSpPr/>
      </xdr:nvSpPr>
      <xdr:spPr>
        <a:xfrm>
          <a:off x="6921500" y="9604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95540</xdr:rowOff>
    </xdr:from>
    <xdr:ext cx="534377" cy="259045"/>
    <xdr:sp macro="" textlink="">
      <xdr:nvSpPr>
        <xdr:cNvPr id="378" name="テキスト ボックス 377"/>
        <xdr:cNvSpPr txBox="1"/>
      </xdr:nvSpPr>
      <xdr:spPr>
        <a:xfrm>
          <a:off x="6705111" y="9696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4" name="テキスト ボックス 393"/>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6" name="テキスト ボックス 395"/>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8" name="テキスト ボックス 397"/>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14206</xdr:rowOff>
    </xdr:from>
    <xdr:to>
      <xdr:col>54</xdr:col>
      <xdr:colOff>189865</xdr:colOff>
      <xdr:row>79</xdr:row>
      <xdr:rowOff>2845</xdr:rowOff>
    </xdr:to>
    <xdr:cxnSp macro="">
      <xdr:nvCxnSpPr>
        <xdr:cNvPr id="402" name="直線コネクタ 401"/>
        <xdr:cNvCxnSpPr/>
      </xdr:nvCxnSpPr>
      <xdr:spPr>
        <a:xfrm flipV="1">
          <a:off x="10475595" y="12187156"/>
          <a:ext cx="1270" cy="1360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6672</xdr:rowOff>
    </xdr:from>
    <xdr:ext cx="469744" cy="259045"/>
    <xdr:sp macro="" textlink="">
      <xdr:nvSpPr>
        <xdr:cNvPr id="403" name="商工費最小値テキスト"/>
        <xdr:cNvSpPr txBox="1"/>
      </xdr:nvSpPr>
      <xdr:spPr>
        <a:xfrm>
          <a:off x="10528300" y="13551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2845</xdr:rowOff>
    </xdr:from>
    <xdr:to>
      <xdr:col>55</xdr:col>
      <xdr:colOff>88900</xdr:colOff>
      <xdr:row>79</xdr:row>
      <xdr:rowOff>2845</xdr:rowOff>
    </xdr:to>
    <xdr:cxnSp macro="">
      <xdr:nvCxnSpPr>
        <xdr:cNvPr id="404" name="直線コネクタ 403"/>
        <xdr:cNvCxnSpPr/>
      </xdr:nvCxnSpPr>
      <xdr:spPr>
        <a:xfrm>
          <a:off x="10388600" y="13547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132333</xdr:rowOff>
    </xdr:from>
    <xdr:ext cx="599010" cy="259045"/>
    <xdr:sp macro="" textlink="">
      <xdr:nvSpPr>
        <xdr:cNvPr id="405" name="商工費最大値テキスト"/>
        <xdr:cNvSpPr txBox="1"/>
      </xdr:nvSpPr>
      <xdr:spPr>
        <a:xfrm>
          <a:off x="10528300" y="11962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183,969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14206</xdr:rowOff>
    </xdr:from>
    <xdr:to>
      <xdr:col>55</xdr:col>
      <xdr:colOff>88900</xdr:colOff>
      <xdr:row>71</xdr:row>
      <xdr:rowOff>14206</xdr:rowOff>
    </xdr:to>
    <xdr:cxnSp macro="">
      <xdr:nvCxnSpPr>
        <xdr:cNvPr id="406" name="直線コネクタ 405"/>
        <xdr:cNvCxnSpPr/>
      </xdr:nvCxnSpPr>
      <xdr:spPr>
        <a:xfrm>
          <a:off x="10388600" y="12187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157318</xdr:rowOff>
    </xdr:from>
    <xdr:to>
      <xdr:col>55</xdr:col>
      <xdr:colOff>0</xdr:colOff>
      <xdr:row>78</xdr:row>
      <xdr:rowOff>163962</xdr:rowOff>
    </xdr:to>
    <xdr:cxnSp macro="">
      <xdr:nvCxnSpPr>
        <xdr:cNvPr id="407" name="直線コネクタ 406"/>
        <xdr:cNvCxnSpPr/>
      </xdr:nvCxnSpPr>
      <xdr:spPr>
        <a:xfrm>
          <a:off x="9639300" y="13530418"/>
          <a:ext cx="838200" cy="6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130971</xdr:rowOff>
    </xdr:from>
    <xdr:ext cx="534377" cy="259045"/>
    <xdr:sp macro="" textlink="">
      <xdr:nvSpPr>
        <xdr:cNvPr id="408" name="商工費平均値テキスト"/>
        <xdr:cNvSpPr txBox="1"/>
      </xdr:nvSpPr>
      <xdr:spPr>
        <a:xfrm>
          <a:off x="10528300" y="13161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108094</xdr:rowOff>
    </xdr:from>
    <xdr:to>
      <xdr:col>55</xdr:col>
      <xdr:colOff>50800</xdr:colOff>
      <xdr:row>78</xdr:row>
      <xdr:rowOff>38244</xdr:rowOff>
    </xdr:to>
    <xdr:sp macro="" textlink="">
      <xdr:nvSpPr>
        <xdr:cNvPr id="409" name="フローチャート: 判断 408"/>
        <xdr:cNvSpPr/>
      </xdr:nvSpPr>
      <xdr:spPr>
        <a:xfrm>
          <a:off x="10426700" y="1330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157318</xdr:rowOff>
    </xdr:from>
    <xdr:to>
      <xdr:col>50</xdr:col>
      <xdr:colOff>114300</xdr:colOff>
      <xdr:row>78</xdr:row>
      <xdr:rowOff>163779</xdr:rowOff>
    </xdr:to>
    <xdr:cxnSp macro="">
      <xdr:nvCxnSpPr>
        <xdr:cNvPr id="410" name="直線コネクタ 409"/>
        <xdr:cNvCxnSpPr/>
      </xdr:nvCxnSpPr>
      <xdr:spPr>
        <a:xfrm flipV="1">
          <a:off x="8750300" y="13530418"/>
          <a:ext cx="889000" cy="6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67991</xdr:rowOff>
    </xdr:from>
    <xdr:to>
      <xdr:col>50</xdr:col>
      <xdr:colOff>165100</xdr:colOff>
      <xdr:row>77</xdr:row>
      <xdr:rowOff>169591</xdr:rowOff>
    </xdr:to>
    <xdr:sp macro="" textlink="">
      <xdr:nvSpPr>
        <xdr:cNvPr id="411" name="フローチャート: 判断 410"/>
        <xdr:cNvSpPr/>
      </xdr:nvSpPr>
      <xdr:spPr>
        <a:xfrm>
          <a:off x="9588500" y="13269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14668</xdr:rowOff>
    </xdr:from>
    <xdr:ext cx="534377" cy="259045"/>
    <xdr:sp macro="" textlink="">
      <xdr:nvSpPr>
        <xdr:cNvPr id="412" name="テキスト ボックス 411"/>
        <xdr:cNvSpPr txBox="1"/>
      </xdr:nvSpPr>
      <xdr:spPr>
        <a:xfrm>
          <a:off x="9372111" y="13044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128460</xdr:rowOff>
    </xdr:from>
    <xdr:to>
      <xdr:col>45</xdr:col>
      <xdr:colOff>177800</xdr:colOff>
      <xdr:row>78</xdr:row>
      <xdr:rowOff>163779</xdr:rowOff>
    </xdr:to>
    <xdr:cxnSp macro="">
      <xdr:nvCxnSpPr>
        <xdr:cNvPr id="413" name="直線コネクタ 412"/>
        <xdr:cNvCxnSpPr/>
      </xdr:nvCxnSpPr>
      <xdr:spPr>
        <a:xfrm>
          <a:off x="7861300" y="13501560"/>
          <a:ext cx="889000" cy="35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155491</xdr:rowOff>
    </xdr:from>
    <xdr:to>
      <xdr:col>46</xdr:col>
      <xdr:colOff>38100</xdr:colOff>
      <xdr:row>78</xdr:row>
      <xdr:rowOff>85641</xdr:rowOff>
    </xdr:to>
    <xdr:sp macro="" textlink="">
      <xdr:nvSpPr>
        <xdr:cNvPr id="414" name="フローチャート: 判断 413"/>
        <xdr:cNvSpPr/>
      </xdr:nvSpPr>
      <xdr:spPr>
        <a:xfrm>
          <a:off x="8699500" y="13357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102168</xdr:rowOff>
    </xdr:from>
    <xdr:ext cx="534377" cy="259045"/>
    <xdr:sp macro="" textlink="">
      <xdr:nvSpPr>
        <xdr:cNvPr id="415" name="テキスト ボックス 414"/>
        <xdr:cNvSpPr txBox="1"/>
      </xdr:nvSpPr>
      <xdr:spPr>
        <a:xfrm>
          <a:off x="8483111" y="13132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128460</xdr:rowOff>
    </xdr:from>
    <xdr:to>
      <xdr:col>41</xdr:col>
      <xdr:colOff>50800</xdr:colOff>
      <xdr:row>78</xdr:row>
      <xdr:rowOff>149431</xdr:rowOff>
    </xdr:to>
    <xdr:cxnSp macro="">
      <xdr:nvCxnSpPr>
        <xdr:cNvPr id="416" name="直線コネクタ 415"/>
        <xdr:cNvCxnSpPr/>
      </xdr:nvCxnSpPr>
      <xdr:spPr>
        <a:xfrm flipV="1">
          <a:off x="6972300" y="13501560"/>
          <a:ext cx="889000" cy="20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110030</xdr:rowOff>
    </xdr:from>
    <xdr:to>
      <xdr:col>41</xdr:col>
      <xdr:colOff>101600</xdr:colOff>
      <xdr:row>78</xdr:row>
      <xdr:rowOff>40180</xdr:rowOff>
    </xdr:to>
    <xdr:sp macro="" textlink="">
      <xdr:nvSpPr>
        <xdr:cNvPr id="417" name="フローチャート: 判断 416"/>
        <xdr:cNvSpPr/>
      </xdr:nvSpPr>
      <xdr:spPr>
        <a:xfrm>
          <a:off x="7810500" y="1331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56707</xdr:rowOff>
    </xdr:from>
    <xdr:ext cx="534377" cy="259045"/>
    <xdr:sp macro="" textlink="">
      <xdr:nvSpPr>
        <xdr:cNvPr id="418" name="テキスト ボックス 417"/>
        <xdr:cNvSpPr txBox="1"/>
      </xdr:nvSpPr>
      <xdr:spPr>
        <a:xfrm>
          <a:off x="7594111" y="13086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12517</xdr:rowOff>
    </xdr:from>
    <xdr:to>
      <xdr:col>36</xdr:col>
      <xdr:colOff>165100</xdr:colOff>
      <xdr:row>78</xdr:row>
      <xdr:rowOff>114117</xdr:rowOff>
    </xdr:to>
    <xdr:sp macro="" textlink="">
      <xdr:nvSpPr>
        <xdr:cNvPr id="419" name="フローチャート: 判断 418"/>
        <xdr:cNvSpPr/>
      </xdr:nvSpPr>
      <xdr:spPr>
        <a:xfrm>
          <a:off x="6921500" y="1338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130644</xdr:rowOff>
    </xdr:from>
    <xdr:ext cx="534377" cy="259045"/>
    <xdr:sp macro="" textlink="">
      <xdr:nvSpPr>
        <xdr:cNvPr id="420" name="テキスト ボックス 419"/>
        <xdr:cNvSpPr txBox="1"/>
      </xdr:nvSpPr>
      <xdr:spPr>
        <a:xfrm>
          <a:off x="6705111" y="13160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113162</xdr:rowOff>
    </xdr:from>
    <xdr:to>
      <xdr:col>55</xdr:col>
      <xdr:colOff>50800</xdr:colOff>
      <xdr:row>79</xdr:row>
      <xdr:rowOff>43312</xdr:rowOff>
    </xdr:to>
    <xdr:sp macro="" textlink="">
      <xdr:nvSpPr>
        <xdr:cNvPr id="426" name="楕円 425"/>
        <xdr:cNvSpPr/>
      </xdr:nvSpPr>
      <xdr:spPr>
        <a:xfrm>
          <a:off x="10426700" y="13486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28089</xdr:rowOff>
    </xdr:from>
    <xdr:ext cx="469744" cy="259045"/>
    <xdr:sp macro="" textlink="">
      <xdr:nvSpPr>
        <xdr:cNvPr id="427" name="商工費該当値テキスト"/>
        <xdr:cNvSpPr txBox="1"/>
      </xdr:nvSpPr>
      <xdr:spPr>
        <a:xfrm>
          <a:off x="10528300" y="13401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106518</xdr:rowOff>
    </xdr:from>
    <xdr:to>
      <xdr:col>50</xdr:col>
      <xdr:colOff>165100</xdr:colOff>
      <xdr:row>79</xdr:row>
      <xdr:rowOff>36668</xdr:rowOff>
    </xdr:to>
    <xdr:sp macro="" textlink="">
      <xdr:nvSpPr>
        <xdr:cNvPr id="428" name="楕円 427"/>
        <xdr:cNvSpPr/>
      </xdr:nvSpPr>
      <xdr:spPr>
        <a:xfrm>
          <a:off x="9588500" y="13479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27795</xdr:rowOff>
    </xdr:from>
    <xdr:ext cx="469744" cy="259045"/>
    <xdr:sp macro="" textlink="">
      <xdr:nvSpPr>
        <xdr:cNvPr id="429" name="テキスト ボックス 428"/>
        <xdr:cNvSpPr txBox="1"/>
      </xdr:nvSpPr>
      <xdr:spPr>
        <a:xfrm>
          <a:off x="9404428" y="13572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112979</xdr:rowOff>
    </xdr:from>
    <xdr:to>
      <xdr:col>46</xdr:col>
      <xdr:colOff>38100</xdr:colOff>
      <xdr:row>79</xdr:row>
      <xdr:rowOff>43129</xdr:rowOff>
    </xdr:to>
    <xdr:sp macro="" textlink="">
      <xdr:nvSpPr>
        <xdr:cNvPr id="430" name="楕円 429"/>
        <xdr:cNvSpPr/>
      </xdr:nvSpPr>
      <xdr:spPr>
        <a:xfrm>
          <a:off x="8699500" y="13486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34256</xdr:rowOff>
    </xdr:from>
    <xdr:ext cx="469744" cy="259045"/>
    <xdr:sp macro="" textlink="">
      <xdr:nvSpPr>
        <xdr:cNvPr id="431" name="テキスト ボックス 430"/>
        <xdr:cNvSpPr txBox="1"/>
      </xdr:nvSpPr>
      <xdr:spPr>
        <a:xfrm>
          <a:off x="8515428" y="13578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77660</xdr:rowOff>
    </xdr:from>
    <xdr:to>
      <xdr:col>41</xdr:col>
      <xdr:colOff>101600</xdr:colOff>
      <xdr:row>79</xdr:row>
      <xdr:rowOff>7810</xdr:rowOff>
    </xdr:to>
    <xdr:sp macro="" textlink="">
      <xdr:nvSpPr>
        <xdr:cNvPr id="432" name="楕円 431"/>
        <xdr:cNvSpPr/>
      </xdr:nvSpPr>
      <xdr:spPr>
        <a:xfrm>
          <a:off x="7810500" y="1345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170387</xdr:rowOff>
    </xdr:from>
    <xdr:ext cx="534377" cy="259045"/>
    <xdr:sp macro="" textlink="">
      <xdr:nvSpPr>
        <xdr:cNvPr id="433" name="テキスト ボックス 432"/>
        <xdr:cNvSpPr txBox="1"/>
      </xdr:nvSpPr>
      <xdr:spPr>
        <a:xfrm>
          <a:off x="7594111" y="13543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98631</xdr:rowOff>
    </xdr:from>
    <xdr:to>
      <xdr:col>36</xdr:col>
      <xdr:colOff>165100</xdr:colOff>
      <xdr:row>79</xdr:row>
      <xdr:rowOff>28781</xdr:rowOff>
    </xdr:to>
    <xdr:sp macro="" textlink="">
      <xdr:nvSpPr>
        <xdr:cNvPr id="434" name="楕円 433"/>
        <xdr:cNvSpPr/>
      </xdr:nvSpPr>
      <xdr:spPr>
        <a:xfrm>
          <a:off x="6921500" y="13471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19908</xdr:rowOff>
    </xdr:from>
    <xdr:ext cx="469744" cy="259045"/>
    <xdr:sp macro="" textlink="">
      <xdr:nvSpPr>
        <xdr:cNvPr id="435" name="テキスト ボックス 434"/>
        <xdr:cNvSpPr txBox="1"/>
      </xdr:nvSpPr>
      <xdr:spPr>
        <a:xfrm>
          <a:off x="6737428" y="13564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46" name="テキスト ボックス 445"/>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7" name="直線コネクタ 446"/>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8" name="テキスト ボックス 447"/>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9" name="直線コネクタ 448"/>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0" name="テキスト ボックス 449"/>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1" name="直線コネクタ 450"/>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2" name="テキスト ボックス 451"/>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3" name="直線コネクタ 452"/>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4" name="テキスト ボックス 453"/>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5" name="直線コネクタ 454"/>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6" name="テキスト ボックス 455"/>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7" name="直線コネクタ 456"/>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8" name="テキスト ボックス 457"/>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53257</xdr:rowOff>
    </xdr:from>
    <xdr:to>
      <xdr:col>54</xdr:col>
      <xdr:colOff>189865</xdr:colOff>
      <xdr:row>100</xdr:row>
      <xdr:rowOff>4206</xdr:rowOff>
    </xdr:to>
    <xdr:cxnSp macro="">
      <xdr:nvCxnSpPr>
        <xdr:cNvPr id="462" name="直線コネクタ 461"/>
        <xdr:cNvCxnSpPr/>
      </xdr:nvCxnSpPr>
      <xdr:spPr>
        <a:xfrm flipV="1">
          <a:off x="10475595" y="15655207"/>
          <a:ext cx="1270" cy="1493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100</xdr:row>
      <xdr:rowOff>8033</xdr:rowOff>
    </xdr:from>
    <xdr:ext cx="534377" cy="259045"/>
    <xdr:sp macro="" textlink="">
      <xdr:nvSpPr>
        <xdr:cNvPr id="463" name="土木費最小値テキスト"/>
        <xdr:cNvSpPr txBox="1"/>
      </xdr:nvSpPr>
      <xdr:spPr>
        <a:xfrm>
          <a:off x="10528300" y="17153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4206</xdr:rowOff>
    </xdr:from>
    <xdr:to>
      <xdr:col>55</xdr:col>
      <xdr:colOff>88900</xdr:colOff>
      <xdr:row>100</xdr:row>
      <xdr:rowOff>4206</xdr:rowOff>
    </xdr:to>
    <xdr:cxnSp macro="">
      <xdr:nvCxnSpPr>
        <xdr:cNvPr id="464" name="直線コネクタ 463"/>
        <xdr:cNvCxnSpPr/>
      </xdr:nvCxnSpPr>
      <xdr:spPr>
        <a:xfrm>
          <a:off x="10388600" y="17149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171384</xdr:rowOff>
    </xdr:from>
    <xdr:ext cx="599010" cy="259045"/>
    <xdr:sp macro="" textlink="">
      <xdr:nvSpPr>
        <xdr:cNvPr id="465" name="土木費最大値テキスト"/>
        <xdr:cNvSpPr txBox="1"/>
      </xdr:nvSpPr>
      <xdr:spPr>
        <a:xfrm>
          <a:off x="10528300" y="15430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126,794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53257</xdr:rowOff>
    </xdr:from>
    <xdr:to>
      <xdr:col>55</xdr:col>
      <xdr:colOff>88900</xdr:colOff>
      <xdr:row>91</xdr:row>
      <xdr:rowOff>53257</xdr:rowOff>
    </xdr:to>
    <xdr:cxnSp macro="">
      <xdr:nvCxnSpPr>
        <xdr:cNvPr id="466" name="直線コネクタ 465"/>
        <xdr:cNvCxnSpPr/>
      </xdr:nvCxnSpPr>
      <xdr:spPr>
        <a:xfrm>
          <a:off x="10388600" y="15655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156322</xdr:rowOff>
    </xdr:from>
    <xdr:to>
      <xdr:col>55</xdr:col>
      <xdr:colOff>0</xdr:colOff>
      <xdr:row>98</xdr:row>
      <xdr:rowOff>44472</xdr:rowOff>
    </xdr:to>
    <xdr:cxnSp macro="">
      <xdr:nvCxnSpPr>
        <xdr:cNvPr id="467" name="直線コネクタ 466"/>
        <xdr:cNvCxnSpPr/>
      </xdr:nvCxnSpPr>
      <xdr:spPr>
        <a:xfrm flipV="1">
          <a:off x="9639300" y="16786972"/>
          <a:ext cx="838200" cy="59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36405</xdr:rowOff>
    </xdr:from>
    <xdr:ext cx="534377" cy="259045"/>
    <xdr:sp macro="" textlink="">
      <xdr:nvSpPr>
        <xdr:cNvPr id="468" name="土木費平均値テキスト"/>
        <xdr:cNvSpPr txBox="1"/>
      </xdr:nvSpPr>
      <xdr:spPr>
        <a:xfrm>
          <a:off x="10528300" y="164956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13528</xdr:rowOff>
    </xdr:from>
    <xdr:to>
      <xdr:col>55</xdr:col>
      <xdr:colOff>50800</xdr:colOff>
      <xdr:row>97</xdr:row>
      <xdr:rowOff>115128</xdr:rowOff>
    </xdr:to>
    <xdr:sp macro="" textlink="">
      <xdr:nvSpPr>
        <xdr:cNvPr id="469" name="フローチャート: 判断 468"/>
        <xdr:cNvSpPr/>
      </xdr:nvSpPr>
      <xdr:spPr>
        <a:xfrm>
          <a:off x="10426700" y="16644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138165</xdr:rowOff>
    </xdr:from>
    <xdr:to>
      <xdr:col>50</xdr:col>
      <xdr:colOff>114300</xdr:colOff>
      <xdr:row>98</xdr:row>
      <xdr:rowOff>44472</xdr:rowOff>
    </xdr:to>
    <xdr:cxnSp macro="">
      <xdr:nvCxnSpPr>
        <xdr:cNvPr id="470" name="直線コネクタ 469"/>
        <xdr:cNvCxnSpPr/>
      </xdr:nvCxnSpPr>
      <xdr:spPr>
        <a:xfrm>
          <a:off x="8750300" y="16768815"/>
          <a:ext cx="889000" cy="77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3697</xdr:rowOff>
    </xdr:from>
    <xdr:to>
      <xdr:col>50</xdr:col>
      <xdr:colOff>165100</xdr:colOff>
      <xdr:row>97</xdr:row>
      <xdr:rowOff>105297</xdr:rowOff>
    </xdr:to>
    <xdr:sp macro="" textlink="">
      <xdr:nvSpPr>
        <xdr:cNvPr id="471" name="フローチャート: 判断 470"/>
        <xdr:cNvSpPr/>
      </xdr:nvSpPr>
      <xdr:spPr>
        <a:xfrm>
          <a:off x="9588500" y="16634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121824</xdr:rowOff>
    </xdr:from>
    <xdr:ext cx="534377" cy="259045"/>
    <xdr:sp macro="" textlink="">
      <xdr:nvSpPr>
        <xdr:cNvPr id="472" name="テキスト ボックス 471"/>
        <xdr:cNvSpPr txBox="1"/>
      </xdr:nvSpPr>
      <xdr:spPr>
        <a:xfrm>
          <a:off x="9372111" y="1640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132696</xdr:rowOff>
    </xdr:from>
    <xdr:to>
      <xdr:col>45</xdr:col>
      <xdr:colOff>177800</xdr:colOff>
      <xdr:row>97</xdr:row>
      <xdr:rowOff>138165</xdr:rowOff>
    </xdr:to>
    <xdr:cxnSp macro="">
      <xdr:nvCxnSpPr>
        <xdr:cNvPr id="473" name="直線コネクタ 472"/>
        <xdr:cNvCxnSpPr/>
      </xdr:nvCxnSpPr>
      <xdr:spPr>
        <a:xfrm>
          <a:off x="7861300" y="16763346"/>
          <a:ext cx="889000" cy="5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55883</xdr:rowOff>
    </xdr:from>
    <xdr:to>
      <xdr:col>46</xdr:col>
      <xdr:colOff>38100</xdr:colOff>
      <xdr:row>97</xdr:row>
      <xdr:rowOff>157483</xdr:rowOff>
    </xdr:to>
    <xdr:sp macro="" textlink="">
      <xdr:nvSpPr>
        <xdr:cNvPr id="474" name="フローチャート: 判断 473"/>
        <xdr:cNvSpPr/>
      </xdr:nvSpPr>
      <xdr:spPr>
        <a:xfrm>
          <a:off x="8699500" y="1668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2560</xdr:rowOff>
    </xdr:from>
    <xdr:ext cx="534377" cy="259045"/>
    <xdr:sp macro="" textlink="">
      <xdr:nvSpPr>
        <xdr:cNvPr id="475" name="テキスト ボックス 474"/>
        <xdr:cNvSpPr txBox="1"/>
      </xdr:nvSpPr>
      <xdr:spPr>
        <a:xfrm>
          <a:off x="8483111" y="16461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132696</xdr:rowOff>
    </xdr:from>
    <xdr:to>
      <xdr:col>41</xdr:col>
      <xdr:colOff>50800</xdr:colOff>
      <xdr:row>98</xdr:row>
      <xdr:rowOff>73602</xdr:rowOff>
    </xdr:to>
    <xdr:cxnSp macro="">
      <xdr:nvCxnSpPr>
        <xdr:cNvPr id="476" name="直線コネクタ 475"/>
        <xdr:cNvCxnSpPr/>
      </xdr:nvCxnSpPr>
      <xdr:spPr>
        <a:xfrm flipV="1">
          <a:off x="6972300" y="16763346"/>
          <a:ext cx="889000" cy="112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74417</xdr:rowOff>
    </xdr:from>
    <xdr:to>
      <xdr:col>41</xdr:col>
      <xdr:colOff>101600</xdr:colOff>
      <xdr:row>95</xdr:row>
      <xdr:rowOff>4567</xdr:rowOff>
    </xdr:to>
    <xdr:sp macro="" textlink="">
      <xdr:nvSpPr>
        <xdr:cNvPr id="477" name="フローチャート: 判断 476"/>
        <xdr:cNvSpPr/>
      </xdr:nvSpPr>
      <xdr:spPr>
        <a:xfrm>
          <a:off x="7810500" y="1619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21094</xdr:rowOff>
    </xdr:from>
    <xdr:ext cx="534377" cy="259045"/>
    <xdr:sp macro="" textlink="">
      <xdr:nvSpPr>
        <xdr:cNvPr id="478" name="テキスト ボックス 477"/>
        <xdr:cNvSpPr txBox="1"/>
      </xdr:nvSpPr>
      <xdr:spPr>
        <a:xfrm>
          <a:off x="7594111" y="15965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50577</xdr:rowOff>
    </xdr:from>
    <xdr:to>
      <xdr:col>36</xdr:col>
      <xdr:colOff>165100</xdr:colOff>
      <xdr:row>95</xdr:row>
      <xdr:rowOff>152177</xdr:rowOff>
    </xdr:to>
    <xdr:sp macro="" textlink="">
      <xdr:nvSpPr>
        <xdr:cNvPr id="479" name="フローチャート: 判断 478"/>
        <xdr:cNvSpPr/>
      </xdr:nvSpPr>
      <xdr:spPr>
        <a:xfrm>
          <a:off x="6921500" y="1633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168704</xdr:rowOff>
    </xdr:from>
    <xdr:ext cx="534377" cy="259045"/>
    <xdr:sp macro="" textlink="">
      <xdr:nvSpPr>
        <xdr:cNvPr id="480" name="テキスト ボックス 479"/>
        <xdr:cNvSpPr txBox="1"/>
      </xdr:nvSpPr>
      <xdr:spPr>
        <a:xfrm>
          <a:off x="6705111" y="16113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105522</xdr:rowOff>
    </xdr:from>
    <xdr:to>
      <xdr:col>55</xdr:col>
      <xdr:colOff>50800</xdr:colOff>
      <xdr:row>98</xdr:row>
      <xdr:rowOff>35672</xdr:rowOff>
    </xdr:to>
    <xdr:sp macro="" textlink="">
      <xdr:nvSpPr>
        <xdr:cNvPr id="486" name="楕円 485"/>
        <xdr:cNvSpPr/>
      </xdr:nvSpPr>
      <xdr:spPr>
        <a:xfrm>
          <a:off x="10426700" y="16736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83949</xdr:rowOff>
    </xdr:from>
    <xdr:ext cx="534377" cy="259045"/>
    <xdr:sp macro="" textlink="">
      <xdr:nvSpPr>
        <xdr:cNvPr id="487" name="土木費該当値テキスト"/>
        <xdr:cNvSpPr txBox="1"/>
      </xdr:nvSpPr>
      <xdr:spPr>
        <a:xfrm>
          <a:off x="10528300" y="16714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165122</xdr:rowOff>
    </xdr:from>
    <xdr:to>
      <xdr:col>50</xdr:col>
      <xdr:colOff>165100</xdr:colOff>
      <xdr:row>98</xdr:row>
      <xdr:rowOff>95272</xdr:rowOff>
    </xdr:to>
    <xdr:sp macro="" textlink="">
      <xdr:nvSpPr>
        <xdr:cNvPr id="488" name="楕円 487"/>
        <xdr:cNvSpPr/>
      </xdr:nvSpPr>
      <xdr:spPr>
        <a:xfrm>
          <a:off x="9588500" y="16795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86399</xdr:rowOff>
    </xdr:from>
    <xdr:ext cx="534377" cy="259045"/>
    <xdr:sp macro="" textlink="">
      <xdr:nvSpPr>
        <xdr:cNvPr id="489" name="テキスト ボックス 488"/>
        <xdr:cNvSpPr txBox="1"/>
      </xdr:nvSpPr>
      <xdr:spPr>
        <a:xfrm>
          <a:off x="9372111" y="16888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87365</xdr:rowOff>
    </xdr:from>
    <xdr:to>
      <xdr:col>46</xdr:col>
      <xdr:colOff>38100</xdr:colOff>
      <xdr:row>98</xdr:row>
      <xdr:rowOff>17515</xdr:rowOff>
    </xdr:to>
    <xdr:sp macro="" textlink="">
      <xdr:nvSpPr>
        <xdr:cNvPr id="490" name="楕円 489"/>
        <xdr:cNvSpPr/>
      </xdr:nvSpPr>
      <xdr:spPr>
        <a:xfrm>
          <a:off x="8699500" y="16718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8642</xdr:rowOff>
    </xdr:from>
    <xdr:ext cx="534377" cy="259045"/>
    <xdr:sp macro="" textlink="">
      <xdr:nvSpPr>
        <xdr:cNvPr id="491" name="テキスト ボックス 490"/>
        <xdr:cNvSpPr txBox="1"/>
      </xdr:nvSpPr>
      <xdr:spPr>
        <a:xfrm>
          <a:off x="8483111" y="16810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81896</xdr:rowOff>
    </xdr:from>
    <xdr:to>
      <xdr:col>41</xdr:col>
      <xdr:colOff>101600</xdr:colOff>
      <xdr:row>98</xdr:row>
      <xdr:rowOff>12046</xdr:rowOff>
    </xdr:to>
    <xdr:sp macro="" textlink="">
      <xdr:nvSpPr>
        <xdr:cNvPr id="492" name="楕円 491"/>
        <xdr:cNvSpPr/>
      </xdr:nvSpPr>
      <xdr:spPr>
        <a:xfrm>
          <a:off x="7810500" y="16712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3173</xdr:rowOff>
    </xdr:from>
    <xdr:ext cx="534377" cy="259045"/>
    <xdr:sp macro="" textlink="">
      <xdr:nvSpPr>
        <xdr:cNvPr id="493" name="テキスト ボックス 492"/>
        <xdr:cNvSpPr txBox="1"/>
      </xdr:nvSpPr>
      <xdr:spPr>
        <a:xfrm>
          <a:off x="7594111" y="16805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22802</xdr:rowOff>
    </xdr:from>
    <xdr:to>
      <xdr:col>36</xdr:col>
      <xdr:colOff>165100</xdr:colOff>
      <xdr:row>98</xdr:row>
      <xdr:rowOff>124402</xdr:rowOff>
    </xdr:to>
    <xdr:sp macro="" textlink="">
      <xdr:nvSpPr>
        <xdr:cNvPr id="494" name="楕円 493"/>
        <xdr:cNvSpPr/>
      </xdr:nvSpPr>
      <xdr:spPr>
        <a:xfrm>
          <a:off x="6921500" y="16824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115529</xdr:rowOff>
    </xdr:from>
    <xdr:ext cx="534377" cy="259045"/>
    <xdr:sp macro="" textlink="">
      <xdr:nvSpPr>
        <xdr:cNvPr id="495" name="テキスト ボックス 494"/>
        <xdr:cNvSpPr txBox="1"/>
      </xdr:nvSpPr>
      <xdr:spPr>
        <a:xfrm>
          <a:off x="6705111" y="16917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6" name="テキスト ボックス 505"/>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8" name="テキスト ボックス 507"/>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0" name="テキスト ボックス 50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2" name="テキスト ボックス 51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4" name="テキスト ボックス 51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6" name="テキスト ボックス 51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139281</xdr:rowOff>
    </xdr:from>
    <xdr:to>
      <xdr:col>85</xdr:col>
      <xdr:colOff>126364</xdr:colOff>
      <xdr:row>37</xdr:row>
      <xdr:rowOff>144425</xdr:rowOff>
    </xdr:to>
    <xdr:cxnSp macro="">
      <xdr:nvCxnSpPr>
        <xdr:cNvPr id="520" name="直線コネクタ 519"/>
        <xdr:cNvCxnSpPr/>
      </xdr:nvCxnSpPr>
      <xdr:spPr>
        <a:xfrm flipV="1">
          <a:off x="16317595" y="5282781"/>
          <a:ext cx="1269" cy="1205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148252</xdr:rowOff>
    </xdr:from>
    <xdr:ext cx="534377" cy="259045"/>
    <xdr:sp macro="" textlink="">
      <xdr:nvSpPr>
        <xdr:cNvPr id="521" name="消防費最小値テキスト"/>
        <xdr:cNvSpPr txBox="1"/>
      </xdr:nvSpPr>
      <xdr:spPr>
        <a:xfrm>
          <a:off x="16370300" y="649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144425</xdr:rowOff>
    </xdr:from>
    <xdr:to>
      <xdr:col>86</xdr:col>
      <xdr:colOff>25400</xdr:colOff>
      <xdr:row>37</xdr:row>
      <xdr:rowOff>144425</xdr:rowOff>
    </xdr:to>
    <xdr:cxnSp macro="">
      <xdr:nvCxnSpPr>
        <xdr:cNvPr id="522" name="直線コネクタ 521"/>
        <xdr:cNvCxnSpPr/>
      </xdr:nvCxnSpPr>
      <xdr:spPr>
        <a:xfrm>
          <a:off x="16230600" y="6488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85958</xdr:rowOff>
    </xdr:from>
    <xdr:ext cx="534377" cy="259045"/>
    <xdr:sp macro="" textlink="">
      <xdr:nvSpPr>
        <xdr:cNvPr id="523" name="消防費最大値テキスト"/>
        <xdr:cNvSpPr txBox="1"/>
      </xdr:nvSpPr>
      <xdr:spPr>
        <a:xfrm>
          <a:off x="16370300" y="5058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48,011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139281</xdr:rowOff>
    </xdr:from>
    <xdr:to>
      <xdr:col>86</xdr:col>
      <xdr:colOff>25400</xdr:colOff>
      <xdr:row>30</xdr:row>
      <xdr:rowOff>139281</xdr:rowOff>
    </xdr:to>
    <xdr:cxnSp macro="">
      <xdr:nvCxnSpPr>
        <xdr:cNvPr id="524" name="直線コネクタ 523"/>
        <xdr:cNvCxnSpPr/>
      </xdr:nvCxnSpPr>
      <xdr:spPr>
        <a:xfrm>
          <a:off x="16230600" y="5282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127508</xdr:rowOff>
    </xdr:from>
    <xdr:to>
      <xdr:col>85</xdr:col>
      <xdr:colOff>127000</xdr:colOff>
      <xdr:row>35</xdr:row>
      <xdr:rowOff>166789</xdr:rowOff>
    </xdr:to>
    <xdr:cxnSp macro="">
      <xdr:nvCxnSpPr>
        <xdr:cNvPr id="525" name="直線コネクタ 524"/>
        <xdr:cNvCxnSpPr/>
      </xdr:nvCxnSpPr>
      <xdr:spPr>
        <a:xfrm flipV="1">
          <a:off x="15481300" y="6128258"/>
          <a:ext cx="838200" cy="39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57789</xdr:rowOff>
    </xdr:from>
    <xdr:ext cx="534377" cy="259045"/>
    <xdr:sp macro="" textlink="">
      <xdr:nvSpPr>
        <xdr:cNvPr id="526" name="消防費平均値テキスト"/>
        <xdr:cNvSpPr txBox="1"/>
      </xdr:nvSpPr>
      <xdr:spPr>
        <a:xfrm>
          <a:off x="16370300" y="58870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34912</xdr:rowOff>
    </xdr:from>
    <xdr:to>
      <xdr:col>85</xdr:col>
      <xdr:colOff>177800</xdr:colOff>
      <xdr:row>35</xdr:row>
      <xdr:rowOff>136512</xdr:rowOff>
    </xdr:to>
    <xdr:sp macro="" textlink="">
      <xdr:nvSpPr>
        <xdr:cNvPr id="527" name="フローチャート: 判断 526"/>
        <xdr:cNvSpPr/>
      </xdr:nvSpPr>
      <xdr:spPr>
        <a:xfrm>
          <a:off x="16268700" y="603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166789</xdr:rowOff>
    </xdr:from>
    <xdr:to>
      <xdr:col>81</xdr:col>
      <xdr:colOff>50800</xdr:colOff>
      <xdr:row>36</xdr:row>
      <xdr:rowOff>11722</xdr:rowOff>
    </xdr:to>
    <xdr:cxnSp macro="">
      <xdr:nvCxnSpPr>
        <xdr:cNvPr id="528" name="直線コネクタ 527"/>
        <xdr:cNvCxnSpPr/>
      </xdr:nvCxnSpPr>
      <xdr:spPr>
        <a:xfrm flipV="1">
          <a:off x="14592300" y="6167539"/>
          <a:ext cx="889000" cy="16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97168</xdr:rowOff>
    </xdr:from>
    <xdr:to>
      <xdr:col>81</xdr:col>
      <xdr:colOff>101600</xdr:colOff>
      <xdr:row>36</xdr:row>
      <xdr:rowOff>27318</xdr:rowOff>
    </xdr:to>
    <xdr:sp macro="" textlink="">
      <xdr:nvSpPr>
        <xdr:cNvPr id="529" name="フローチャート: 判断 528"/>
        <xdr:cNvSpPr/>
      </xdr:nvSpPr>
      <xdr:spPr>
        <a:xfrm>
          <a:off x="15430500" y="6097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43845</xdr:rowOff>
    </xdr:from>
    <xdr:ext cx="534377" cy="259045"/>
    <xdr:sp macro="" textlink="">
      <xdr:nvSpPr>
        <xdr:cNvPr id="530" name="テキスト ボックス 529"/>
        <xdr:cNvSpPr txBox="1"/>
      </xdr:nvSpPr>
      <xdr:spPr>
        <a:xfrm>
          <a:off x="15214111" y="5873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167742</xdr:rowOff>
    </xdr:from>
    <xdr:to>
      <xdr:col>76</xdr:col>
      <xdr:colOff>114300</xdr:colOff>
      <xdr:row>36</xdr:row>
      <xdr:rowOff>11722</xdr:rowOff>
    </xdr:to>
    <xdr:cxnSp macro="">
      <xdr:nvCxnSpPr>
        <xdr:cNvPr id="531" name="直線コネクタ 530"/>
        <xdr:cNvCxnSpPr/>
      </xdr:nvCxnSpPr>
      <xdr:spPr>
        <a:xfrm>
          <a:off x="13703300" y="6168492"/>
          <a:ext cx="889000" cy="1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61125</xdr:rowOff>
    </xdr:from>
    <xdr:to>
      <xdr:col>76</xdr:col>
      <xdr:colOff>165100</xdr:colOff>
      <xdr:row>35</xdr:row>
      <xdr:rowOff>162725</xdr:rowOff>
    </xdr:to>
    <xdr:sp macro="" textlink="">
      <xdr:nvSpPr>
        <xdr:cNvPr id="532" name="フローチャート: 判断 531"/>
        <xdr:cNvSpPr/>
      </xdr:nvSpPr>
      <xdr:spPr>
        <a:xfrm>
          <a:off x="14541500" y="606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7802</xdr:rowOff>
    </xdr:from>
    <xdr:ext cx="534377" cy="259045"/>
    <xdr:sp macro="" textlink="">
      <xdr:nvSpPr>
        <xdr:cNvPr id="533" name="テキスト ボックス 532"/>
        <xdr:cNvSpPr txBox="1"/>
      </xdr:nvSpPr>
      <xdr:spPr>
        <a:xfrm>
          <a:off x="14325111" y="5837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167742</xdr:rowOff>
    </xdr:from>
    <xdr:to>
      <xdr:col>71</xdr:col>
      <xdr:colOff>177800</xdr:colOff>
      <xdr:row>36</xdr:row>
      <xdr:rowOff>49898</xdr:rowOff>
    </xdr:to>
    <xdr:cxnSp macro="">
      <xdr:nvCxnSpPr>
        <xdr:cNvPr id="534" name="直線コネクタ 533"/>
        <xdr:cNvCxnSpPr/>
      </xdr:nvCxnSpPr>
      <xdr:spPr>
        <a:xfrm flipV="1">
          <a:off x="12814300" y="6168492"/>
          <a:ext cx="889000" cy="53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153365</xdr:rowOff>
    </xdr:from>
    <xdr:to>
      <xdr:col>72</xdr:col>
      <xdr:colOff>38100</xdr:colOff>
      <xdr:row>35</xdr:row>
      <xdr:rowOff>83515</xdr:rowOff>
    </xdr:to>
    <xdr:sp macro="" textlink="">
      <xdr:nvSpPr>
        <xdr:cNvPr id="535" name="フローチャート: 判断 534"/>
        <xdr:cNvSpPr/>
      </xdr:nvSpPr>
      <xdr:spPr>
        <a:xfrm>
          <a:off x="13652500" y="5982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100042</xdr:rowOff>
    </xdr:from>
    <xdr:ext cx="534377" cy="259045"/>
    <xdr:sp macro="" textlink="">
      <xdr:nvSpPr>
        <xdr:cNvPr id="536" name="テキスト ボックス 535"/>
        <xdr:cNvSpPr txBox="1"/>
      </xdr:nvSpPr>
      <xdr:spPr>
        <a:xfrm>
          <a:off x="13436111" y="5757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53086</xdr:rowOff>
    </xdr:from>
    <xdr:to>
      <xdr:col>67</xdr:col>
      <xdr:colOff>101600</xdr:colOff>
      <xdr:row>35</xdr:row>
      <xdr:rowOff>154686</xdr:rowOff>
    </xdr:to>
    <xdr:sp macro="" textlink="">
      <xdr:nvSpPr>
        <xdr:cNvPr id="537" name="フローチャート: 判断 536"/>
        <xdr:cNvSpPr/>
      </xdr:nvSpPr>
      <xdr:spPr>
        <a:xfrm>
          <a:off x="12763500" y="605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171213</xdr:rowOff>
    </xdr:from>
    <xdr:ext cx="534377" cy="259045"/>
    <xdr:sp macro="" textlink="">
      <xdr:nvSpPr>
        <xdr:cNvPr id="538" name="テキスト ボックス 537"/>
        <xdr:cNvSpPr txBox="1"/>
      </xdr:nvSpPr>
      <xdr:spPr>
        <a:xfrm>
          <a:off x="12547111" y="5829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76708</xdr:rowOff>
    </xdr:from>
    <xdr:to>
      <xdr:col>85</xdr:col>
      <xdr:colOff>177800</xdr:colOff>
      <xdr:row>36</xdr:row>
      <xdr:rowOff>6858</xdr:rowOff>
    </xdr:to>
    <xdr:sp macro="" textlink="">
      <xdr:nvSpPr>
        <xdr:cNvPr id="544" name="楕円 543"/>
        <xdr:cNvSpPr/>
      </xdr:nvSpPr>
      <xdr:spPr>
        <a:xfrm>
          <a:off x="16268700" y="6077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55135</xdr:rowOff>
    </xdr:from>
    <xdr:ext cx="534377" cy="259045"/>
    <xdr:sp macro="" textlink="">
      <xdr:nvSpPr>
        <xdr:cNvPr id="545" name="消防費該当値テキスト"/>
        <xdr:cNvSpPr txBox="1"/>
      </xdr:nvSpPr>
      <xdr:spPr>
        <a:xfrm>
          <a:off x="16370300" y="6055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115989</xdr:rowOff>
    </xdr:from>
    <xdr:to>
      <xdr:col>81</xdr:col>
      <xdr:colOff>101600</xdr:colOff>
      <xdr:row>36</xdr:row>
      <xdr:rowOff>46139</xdr:rowOff>
    </xdr:to>
    <xdr:sp macro="" textlink="">
      <xdr:nvSpPr>
        <xdr:cNvPr id="546" name="楕円 545"/>
        <xdr:cNvSpPr/>
      </xdr:nvSpPr>
      <xdr:spPr>
        <a:xfrm>
          <a:off x="15430500" y="611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37266</xdr:rowOff>
    </xdr:from>
    <xdr:ext cx="534377" cy="259045"/>
    <xdr:sp macro="" textlink="">
      <xdr:nvSpPr>
        <xdr:cNvPr id="547" name="テキスト ボックス 546"/>
        <xdr:cNvSpPr txBox="1"/>
      </xdr:nvSpPr>
      <xdr:spPr>
        <a:xfrm>
          <a:off x="15214111" y="6209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132372</xdr:rowOff>
    </xdr:from>
    <xdr:to>
      <xdr:col>76</xdr:col>
      <xdr:colOff>165100</xdr:colOff>
      <xdr:row>36</xdr:row>
      <xdr:rowOff>62522</xdr:rowOff>
    </xdr:to>
    <xdr:sp macro="" textlink="">
      <xdr:nvSpPr>
        <xdr:cNvPr id="548" name="楕円 547"/>
        <xdr:cNvSpPr/>
      </xdr:nvSpPr>
      <xdr:spPr>
        <a:xfrm>
          <a:off x="14541500" y="6133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53649</xdr:rowOff>
    </xdr:from>
    <xdr:ext cx="534377" cy="259045"/>
    <xdr:sp macro="" textlink="">
      <xdr:nvSpPr>
        <xdr:cNvPr id="549" name="テキスト ボックス 548"/>
        <xdr:cNvSpPr txBox="1"/>
      </xdr:nvSpPr>
      <xdr:spPr>
        <a:xfrm>
          <a:off x="14325111" y="6225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116942</xdr:rowOff>
    </xdr:from>
    <xdr:to>
      <xdr:col>72</xdr:col>
      <xdr:colOff>38100</xdr:colOff>
      <xdr:row>36</xdr:row>
      <xdr:rowOff>47092</xdr:rowOff>
    </xdr:to>
    <xdr:sp macro="" textlink="">
      <xdr:nvSpPr>
        <xdr:cNvPr id="550" name="楕円 549"/>
        <xdr:cNvSpPr/>
      </xdr:nvSpPr>
      <xdr:spPr>
        <a:xfrm>
          <a:off x="13652500" y="6117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38219</xdr:rowOff>
    </xdr:from>
    <xdr:ext cx="534377" cy="259045"/>
    <xdr:sp macro="" textlink="">
      <xdr:nvSpPr>
        <xdr:cNvPr id="551" name="テキスト ボックス 550"/>
        <xdr:cNvSpPr txBox="1"/>
      </xdr:nvSpPr>
      <xdr:spPr>
        <a:xfrm>
          <a:off x="13436111" y="6210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170548</xdr:rowOff>
    </xdr:from>
    <xdr:to>
      <xdr:col>67</xdr:col>
      <xdr:colOff>101600</xdr:colOff>
      <xdr:row>36</xdr:row>
      <xdr:rowOff>100698</xdr:rowOff>
    </xdr:to>
    <xdr:sp macro="" textlink="">
      <xdr:nvSpPr>
        <xdr:cNvPr id="552" name="楕円 551"/>
        <xdr:cNvSpPr/>
      </xdr:nvSpPr>
      <xdr:spPr>
        <a:xfrm>
          <a:off x="12763500" y="6171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91825</xdr:rowOff>
    </xdr:from>
    <xdr:ext cx="534377" cy="259045"/>
    <xdr:sp macro="" textlink="">
      <xdr:nvSpPr>
        <xdr:cNvPr id="553" name="テキスト ボックス 552"/>
        <xdr:cNvSpPr txBox="1"/>
      </xdr:nvSpPr>
      <xdr:spPr>
        <a:xfrm>
          <a:off x="12547111" y="6264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4" name="テキスト ボックス 563"/>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5" name="直線コネクタ 564"/>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6" name="テキスト ボックス 565"/>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7" name="直線コネクタ 566"/>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8" name="テキスト ボックス 567"/>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9" name="直線コネクタ 568"/>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0" name="テキスト ボックス 569"/>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1" name="直線コネクタ 570"/>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2" name="テキスト ボックス 571"/>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3" name="直線コネクタ 572"/>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4" name="テキスト ボックス 573"/>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5" name="直線コネクタ 574"/>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6" name="テキスト ボックス 575"/>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7" name="直線コネクタ 57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8" name="テキスト ボックス 577"/>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155604</xdr:rowOff>
    </xdr:from>
    <xdr:to>
      <xdr:col>85</xdr:col>
      <xdr:colOff>126364</xdr:colOff>
      <xdr:row>59</xdr:row>
      <xdr:rowOff>33695</xdr:rowOff>
    </xdr:to>
    <xdr:cxnSp macro="">
      <xdr:nvCxnSpPr>
        <xdr:cNvPr id="580" name="直線コネクタ 579"/>
        <xdr:cNvCxnSpPr/>
      </xdr:nvCxnSpPr>
      <xdr:spPr>
        <a:xfrm flipV="1">
          <a:off x="16317595" y="8728104"/>
          <a:ext cx="1269" cy="1421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37522</xdr:rowOff>
    </xdr:from>
    <xdr:ext cx="534377" cy="259045"/>
    <xdr:sp macro="" textlink="">
      <xdr:nvSpPr>
        <xdr:cNvPr id="581" name="教育費最小値テキスト"/>
        <xdr:cNvSpPr txBox="1"/>
      </xdr:nvSpPr>
      <xdr:spPr>
        <a:xfrm>
          <a:off x="16370300" y="1015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33695</xdr:rowOff>
    </xdr:from>
    <xdr:to>
      <xdr:col>86</xdr:col>
      <xdr:colOff>25400</xdr:colOff>
      <xdr:row>59</xdr:row>
      <xdr:rowOff>33695</xdr:rowOff>
    </xdr:to>
    <xdr:cxnSp macro="">
      <xdr:nvCxnSpPr>
        <xdr:cNvPr id="582" name="直線コネクタ 581"/>
        <xdr:cNvCxnSpPr/>
      </xdr:nvCxnSpPr>
      <xdr:spPr>
        <a:xfrm>
          <a:off x="16230600" y="10149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102281</xdr:rowOff>
    </xdr:from>
    <xdr:ext cx="599010" cy="259045"/>
    <xdr:sp macro="" textlink="">
      <xdr:nvSpPr>
        <xdr:cNvPr id="583" name="教育費最大値テキスト"/>
        <xdr:cNvSpPr txBox="1"/>
      </xdr:nvSpPr>
      <xdr:spPr>
        <a:xfrm>
          <a:off x="16370300" y="8503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131,026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155604</xdr:rowOff>
    </xdr:from>
    <xdr:to>
      <xdr:col>86</xdr:col>
      <xdr:colOff>25400</xdr:colOff>
      <xdr:row>50</xdr:row>
      <xdr:rowOff>155604</xdr:rowOff>
    </xdr:to>
    <xdr:cxnSp macro="">
      <xdr:nvCxnSpPr>
        <xdr:cNvPr id="584" name="直線コネクタ 583"/>
        <xdr:cNvCxnSpPr/>
      </xdr:nvCxnSpPr>
      <xdr:spPr>
        <a:xfrm>
          <a:off x="16230600" y="8728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7406</xdr:rowOff>
    </xdr:from>
    <xdr:to>
      <xdr:col>85</xdr:col>
      <xdr:colOff>127000</xdr:colOff>
      <xdr:row>57</xdr:row>
      <xdr:rowOff>135128</xdr:rowOff>
    </xdr:to>
    <xdr:cxnSp macro="">
      <xdr:nvCxnSpPr>
        <xdr:cNvPr id="585" name="直線コネクタ 584"/>
        <xdr:cNvCxnSpPr/>
      </xdr:nvCxnSpPr>
      <xdr:spPr>
        <a:xfrm flipV="1">
          <a:off x="15481300" y="9780056"/>
          <a:ext cx="838200" cy="127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62547</xdr:rowOff>
    </xdr:from>
    <xdr:ext cx="534377" cy="259045"/>
    <xdr:sp macro="" textlink="">
      <xdr:nvSpPr>
        <xdr:cNvPr id="586" name="教育費平均値テキスト"/>
        <xdr:cNvSpPr txBox="1"/>
      </xdr:nvSpPr>
      <xdr:spPr>
        <a:xfrm>
          <a:off x="16370300" y="94922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39670</xdr:rowOff>
    </xdr:from>
    <xdr:to>
      <xdr:col>85</xdr:col>
      <xdr:colOff>177800</xdr:colOff>
      <xdr:row>56</xdr:row>
      <xdr:rowOff>141270</xdr:rowOff>
    </xdr:to>
    <xdr:sp macro="" textlink="">
      <xdr:nvSpPr>
        <xdr:cNvPr id="587" name="フローチャート: 判断 586"/>
        <xdr:cNvSpPr/>
      </xdr:nvSpPr>
      <xdr:spPr>
        <a:xfrm>
          <a:off x="16268700" y="9640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135128</xdr:rowOff>
    </xdr:from>
    <xdr:to>
      <xdr:col>81</xdr:col>
      <xdr:colOff>50800</xdr:colOff>
      <xdr:row>58</xdr:row>
      <xdr:rowOff>102830</xdr:rowOff>
    </xdr:to>
    <xdr:cxnSp macro="">
      <xdr:nvCxnSpPr>
        <xdr:cNvPr id="588" name="直線コネクタ 587"/>
        <xdr:cNvCxnSpPr/>
      </xdr:nvCxnSpPr>
      <xdr:spPr>
        <a:xfrm flipV="1">
          <a:off x="14592300" y="9907778"/>
          <a:ext cx="889000" cy="139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81389</xdr:rowOff>
    </xdr:from>
    <xdr:to>
      <xdr:col>81</xdr:col>
      <xdr:colOff>101600</xdr:colOff>
      <xdr:row>56</xdr:row>
      <xdr:rowOff>11539</xdr:rowOff>
    </xdr:to>
    <xdr:sp macro="" textlink="">
      <xdr:nvSpPr>
        <xdr:cNvPr id="589" name="フローチャート: 判断 588"/>
        <xdr:cNvSpPr/>
      </xdr:nvSpPr>
      <xdr:spPr>
        <a:xfrm>
          <a:off x="15430500" y="9511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28066</xdr:rowOff>
    </xdr:from>
    <xdr:ext cx="534377" cy="259045"/>
    <xdr:sp macro="" textlink="">
      <xdr:nvSpPr>
        <xdr:cNvPr id="590" name="テキスト ボックス 589"/>
        <xdr:cNvSpPr txBox="1"/>
      </xdr:nvSpPr>
      <xdr:spPr>
        <a:xfrm>
          <a:off x="15214111" y="9286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47868</xdr:rowOff>
    </xdr:from>
    <xdr:to>
      <xdr:col>76</xdr:col>
      <xdr:colOff>114300</xdr:colOff>
      <xdr:row>58</xdr:row>
      <xdr:rowOff>102830</xdr:rowOff>
    </xdr:to>
    <xdr:cxnSp macro="">
      <xdr:nvCxnSpPr>
        <xdr:cNvPr id="591" name="直線コネクタ 590"/>
        <xdr:cNvCxnSpPr/>
      </xdr:nvCxnSpPr>
      <xdr:spPr>
        <a:xfrm>
          <a:off x="13703300" y="9991968"/>
          <a:ext cx="889000" cy="54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131550</xdr:rowOff>
    </xdr:from>
    <xdr:to>
      <xdr:col>76</xdr:col>
      <xdr:colOff>165100</xdr:colOff>
      <xdr:row>57</xdr:row>
      <xdr:rowOff>61700</xdr:rowOff>
    </xdr:to>
    <xdr:sp macro="" textlink="">
      <xdr:nvSpPr>
        <xdr:cNvPr id="592" name="フローチャート: 判断 591"/>
        <xdr:cNvSpPr/>
      </xdr:nvSpPr>
      <xdr:spPr>
        <a:xfrm>
          <a:off x="14541500" y="973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78227</xdr:rowOff>
    </xdr:from>
    <xdr:ext cx="534377" cy="259045"/>
    <xdr:sp macro="" textlink="">
      <xdr:nvSpPr>
        <xdr:cNvPr id="593" name="テキスト ボックス 592"/>
        <xdr:cNvSpPr txBox="1"/>
      </xdr:nvSpPr>
      <xdr:spPr>
        <a:xfrm>
          <a:off x="14325111" y="9507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47868</xdr:rowOff>
    </xdr:from>
    <xdr:to>
      <xdr:col>71</xdr:col>
      <xdr:colOff>177800</xdr:colOff>
      <xdr:row>58</xdr:row>
      <xdr:rowOff>126196</xdr:rowOff>
    </xdr:to>
    <xdr:cxnSp macro="">
      <xdr:nvCxnSpPr>
        <xdr:cNvPr id="594" name="直線コネクタ 593"/>
        <xdr:cNvCxnSpPr/>
      </xdr:nvCxnSpPr>
      <xdr:spPr>
        <a:xfrm flipV="1">
          <a:off x="12814300" y="9991968"/>
          <a:ext cx="889000" cy="78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44552</xdr:rowOff>
    </xdr:from>
    <xdr:to>
      <xdr:col>72</xdr:col>
      <xdr:colOff>38100</xdr:colOff>
      <xdr:row>56</xdr:row>
      <xdr:rowOff>146152</xdr:rowOff>
    </xdr:to>
    <xdr:sp macro="" textlink="">
      <xdr:nvSpPr>
        <xdr:cNvPr id="595" name="フローチャート: 判断 594"/>
        <xdr:cNvSpPr/>
      </xdr:nvSpPr>
      <xdr:spPr>
        <a:xfrm>
          <a:off x="13652500" y="9645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162679</xdr:rowOff>
    </xdr:from>
    <xdr:ext cx="534377" cy="259045"/>
    <xdr:sp macro="" textlink="">
      <xdr:nvSpPr>
        <xdr:cNvPr id="596" name="テキスト ボックス 595"/>
        <xdr:cNvSpPr txBox="1"/>
      </xdr:nvSpPr>
      <xdr:spPr>
        <a:xfrm>
          <a:off x="13436111" y="942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137723</xdr:rowOff>
    </xdr:from>
    <xdr:to>
      <xdr:col>67</xdr:col>
      <xdr:colOff>101600</xdr:colOff>
      <xdr:row>56</xdr:row>
      <xdr:rowOff>67873</xdr:rowOff>
    </xdr:to>
    <xdr:sp macro="" textlink="">
      <xdr:nvSpPr>
        <xdr:cNvPr id="597" name="フローチャート: 判断 596"/>
        <xdr:cNvSpPr/>
      </xdr:nvSpPr>
      <xdr:spPr>
        <a:xfrm>
          <a:off x="12763500" y="956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84400</xdr:rowOff>
    </xdr:from>
    <xdr:ext cx="534377" cy="259045"/>
    <xdr:sp macro="" textlink="">
      <xdr:nvSpPr>
        <xdr:cNvPr id="598" name="テキスト ボックス 597"/>
        <xdr:cNvSpPr txBox="1"/>
      </xdr:nvSpPr>
      <xdr:spPr>
        <a:xfrm>
          <a:off x="12547111" y="9342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9" name="テキスト ボックス 59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0" name="テキスト ボックス 59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1" name="テキスト ボックス 60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2" name="テキスト ボックス 60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3" name="テキスト ボックス 60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128056</xdr:rowOff>
    </xdr:from>
    <xdr:to>
      <xdr:col>85</xdr:col>
      <xdr:colOff>177800</xdr:colOff>
      <xdr:row>57</xdr:row>
      <xdr:rowOff>58206</xdr:rowOff>
    </xdr:to>
    <xdr:sp macro="" textlink="">
      <xdr:nvSpPr>
        <xdr:cNvPr id="604" name="楕円 603"/>
        <xdr:cNvSpPr/>
      </xdr:nvSpPr>
      <xdr:spPr>
        <a:xfrm>
          <a:off x="16268700" y="972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106483</xdr:rowOff>
    </xdr:from>
    <xdr:ext cx="534377" cy="259045"/>
    <xdr:sp macro="" textlink="">
      <xdr:nvSpPr>
        <xdr:cNvPr id="605" name="教育費該当値テキスト"/>
        <xdr:cNvSpPr txBox="1"/>
      </xdr:nvSpPr>
      <xdr:spPr>
        <a:xfrm>
          <a:off x="16370300" y="9707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84328</xdr:rowOff>
    </xdr:from>
    <xdr:to>
      <xdr:col>81</xdr:col>
      <xdr:colOff>101600</xdr:colOff>
      <xdr:row>58</xdr:row>
      <xdr:rowOff>14478</xdr:rowOff>
    </xdr:to>
    <xdr:sp macro="" textlink="">
      <xdr:nvSpPr>
        <xdr:cNvPr id="606" name="楕円 605"/>
        <xdr:cNvSpPr/>
      </xdr:nvSpPr>
      <xdr:spPr>
        <a:xfrm>
          <a:off x="15430500" y="9856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5605</xdr:rowOff>
    </xdr:from>
    <xdr:ext cx="534377" cy="259045"/>
    <xdr:sp macro="" textlink="">
      <xdr:nvSpPr>
        <xdr:cNvPr id="607" name="テキスト ボックス 606"/>
        <xdr:cNvSpPr txBox="1"/>
      </xdr:nvSpPr>
      <xdr:spPr>
        <a:xfrm>
          <a:off x="15214111" y="9949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52030</xdr:rowOff>
    </xdr:from>
    <xdr:to>
      <xdr:col>76</xdr:col>
      <xdr:colOff>165100</xdr:colOff>
      <xdr:row>58</xdr:row>
      <xdr:rowOff>153630</xdr:rowOff>
    </xdr:to>
    <xdr:sp macro="" textlink="">
      <xdr:nvSpPr>
        <xdr:cNvPr id="608" name="楕円 607"/>
        <xdr:cNvSpPr/>
      </xdr:nvSpPr>
      <xdr:spPr>
        <a:xfrm>
          <a:off x="14541500" y="999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144757</xdr:rowOff>
    </xdr:from>
    <xdr:ext cx="534377" cy="259045"/>
    <xdr:sp macro="" textlink="">
      <xdr:nvSpPr>
        <xdr:cNvPr id="609" name="テキスト ボックス 608"/>
        <xdr:cNvSpPr txBox="1"/>
      </xdr:nvSpPr>
      <xdr:spPr>
        <a:xfrm>
          <a:off x="14325111" y="1008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168518</xdr:rowOff>
    </xdr:from>
    <xdr:to>
      <xdr:col>72</xdr:col>
      <xdr:colOff>38100</xdr:colOff>
      <xdr:row>58</xdr:row>
      <xdr:rowOff>98668</xdr:rowOff>
    </xdr:to>
    <xdr:sp macro="" textlink="">
      <xdr:nvSpPr>
        <xdr:cNvPr id="610" name="楕円 609"/>
        <xdr:cNvSpPr/>
      </xdr:nvSpPr>
      <xdr:spPr>
        <a:xfrm>
          <a:off x="13652500" y="9941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89795</xdr:rowOff>
    </xdr:from>
    <xdr:ext cx="534377" cy="259045"/>
    <xdr:sp macro="" textlink="">
      <xdr:nvSpPr>
        <xdr:cNvPr id="611" name="テキスト ボックス 610"/>
        <xdr:cNvSpPr txBox="1"/>
      </xdr:nvSpPr>
      <xdr:spPr>
        <a:xfrm>
          <a:off x="13436111" y="10033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75396</xdr:rowOff>
    </xdr:from>
    <xdr:to>
      <xdr:col>67</xdr:col>
      <xdr:colOff>101600</xdr:colOff>
      <xdr:row>59</xdr:row>
      <xdr:rowOff>5546</xdr:rowOff>
    </xdr:to>
    <xdr:sp macro="" textlink="">
      <xdr:nvSpPr>
        <xdr:cNvPr id="612" name="楕円 611"/>
        <xdr:cNvSpPr/>
      </xdr:nvSpPr>
      <xdr:spPr>
        <a:xfrm>
          <a:off x="12763500" y="1001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168123</xdr:rowOff>
    </xdr:from>
    <xdr:ext cx="534377" cy="259045"/>
    <xdr:sp macro="" textlink="">
      <xdr:nvSpPr>
        <xdr:cNvPr id="613" name="テキスト ボックス 612"/>
        <xdr:cNvSpPr txBox="1"/>
      </xdr:nvSpPr>
      <xdr:spPr>
        <a:xfrm>
          <a:off x="12547111" y="10112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4" name="正方形/長方形 61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5" name="正方形/長方形 61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6" name="正方形/長方形 61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7" name="正方形/長方形 61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8" name="正方形/長方形 61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9" name="正方形/長方形 61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0" name="正方形/長方形 61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1" name="正方形/長方形 62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2" name="テキスト ボックス 62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3" name="直線コネクタ 62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24" name="直線コネクタ 623"/>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25" name="テキスト ボックス 624"/>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6" name="直線コネクタ 62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7" name="テキスト ボックス 626"/>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8" name="直線コネクタ 627"/>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29" name="テキスト ボックス 628"/>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1" name="テキスト ボックス 630"/>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49460</xdr:rowOff>
    </xdr:from>
    <xdr:to>
      <xdr:col>85</xdr:col>
      <xdr:colOff>126364</xdr:colOff>
      <xdr:row>78</xdr:row>
      <xdr:rowOff>25400</xdr:rowOff>
    </xdr:to>
    <xdr:cxnSp macro="">
      <xdr:nvCxnSpPr>
        <xdr:cNvPr id="633" name="直線コネクタ 632"/>
        <xdr:cNvCxnSpPr/>
      </xdr:nvCxnSpPr>
      <xdr:spPr>
        <a:xfrm flipV="1">
          <a:off x="16317595" y="12222410"/>
          <a:ext cx="1269" cy="1176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34" name="災害復旧費最小値テキスト"/>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35" name="直線コネクタ 634"/>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167587</xdr:rowOff>
    </xdr:from>
    <xdr:ext cx="534377" cy="259045"/>
    <xdr:sp macro="" textlink="">
      <xdr:nvSpPr>
        <xdr:cNvPr id="636" name="災害復旧費最大値テキスト"/>
        <xdr:cNvSpPr txBox="1"/>
      </xdr:nvSpPr>
      <xdr:spPr>
        <a:xfrm>
          <a:off x="16370300" y="11997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49460</xdr:rowOff>
    </xdr:from>
    <xdr:to>
      <xdr:col>86</xdr:col>
      <xdr:colOff>25400</xdr:colOff>
      <xdr:row>71</xdr:row>
      <xdr:rowOff>49460</xdr:rowOff>
    </xdr:to>
    <xdr:cxnSp macro="">
      <xdr:nvCxnSpPr>
        <xdr:cNvPr id="637" name="直線コネクタ 636"/>
        <xdr:cNvCxnSpPr/>
      </xdr:nvCxnSpPr>
      <xdr:spPr>
        <a:xfrm>
          <a:off x="16230600" y="12222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20828</xdr:rowOff>
    </xdr:from>
    <xdr:to>
      <xdr:col>85</xdr:col>
      <xdr:colOff>127000</xdr:colOff>
      <xdr:row>78</xdr:row>
      <xdr:rowOff>25400</xdr:rowOff>
    </xdr:to>
    <xdr:cxnSp macro="">
      <xdr:nvCxnSpPr>
        <xdr:cNvPr id="638" name="直線コネクタ 637"/>
        <xdr:cNvCxnSpPr/>
      </xdr:nvCxnSpPr>
      <xdr:spPr>
        <a:xfrm flipV="1">
          <a:off x="15481300" y="13051028"/>
          <a:ext cx="838200" cy="347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137507</xdr:rowOff>
    </xdr:from>
    <xdr:ext cx="469744" cy="259045"/>
    <xdr:sp macro="" textlink="">
      <xdr:nvSpPr>
        <xdr:cNvPr id="639" name="災害復旧費平均値テキスト"/>
        <xdr:cNvSpPr txBox="1"/>
      </xdr:nvSpPr>
      <xdr:spPr>
        <a:xfrm>
          <a:off x="16370300" y="12996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159080</xdr:rowOff>
    </xdr:from>
    <xdr:to>
      <xdr:col>85</xdr:col>
      <xdr:colOff>177800</xdr:colOff>
      <xdr:row>76</xdr:row>
      <xdr:rowOff>89230</xdr:rowOff>
    </xdr:to>
    <xdr:sp macro="" textlink="">
      <xdr:nvSpPr>
        <xdr:cNvPr id="640" name="フローチャート: 判断 639"/>
        <xdr:cNvSpPr/>
      </xdr:nvSpPr>
      <xdr:spPr>
        <a:xfrm>
          <a:off x="16268700" y="130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25400</xdr:rowOff>
    </xdr:from>
    <xdr:to>
      <xdr:col>81</xdr:col>
      <xdr:colOff>50800</xdr:colOff>
      <xdr:row>78</xdr:row>
      <xdr:rowOff>25400</xdr:rowOff>
    </xdr:to>
    <xdr:cxnSp macro="">
      <xdr:nvCxnSpPr>
        <xdr:cNvPr id="641" name="直線コネクタ 640"/>
        <xdr:cNvCxnSpPr/>
      </xdr:nvCxnSpPr>
      <xdr:spPr>
        <a:xfrm>
          <a:off x="14592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27406</xdr:rowOff>
    </xdr:from>
    <xdr:to>
      <xdr:col>81</xdr:col>
      <xdr:colOff>101600</xdr:colOff>
      <xdr:row>76</xdr:row>
      <xdr:rowOff>129006</xdr:rowOff>
    </xdr:to>
    <xdr:sp macro="" textlink="">
      <xdr:nvSpPr>
        <xdr:cNvPr id="642" name="フローチャート: 判断 641"/>
        <xdr:cNvSpPr/>
      </xdr:nvSpPr>
      <xdr:spPr>
        <a:xfrm>
          <a:off x="15430500" y="13057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74</xdr:row>
      <xdr:rowOff>145534</xdr:rowOff>
    </xdr:from>
    <xdr:ext cx="469744" cy="259045"/>
    <xdr:sp macro="" textlink="">
      <xdr:nvSpPr>
        <xdr:cNvPr id="643" name="テキスト ボックス 642"/>
        <xdr:cNvSpPr txBox="1"/>
      </xdr:nvSpPr>
      <xdr:spPr>
        <a:xfrm>
          <a:off x="15246428" y="12832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25400</xdr:rowOff>
    </xdr:from>
    <xdr:to>
      <xdr:col>76</xdr:col>
      <xdr:colOff>114300</xdr:colOff>
      <xdr:row>78</xdr:row>
      <xdr:rowOff>25400</xdr:rowOff>
    </xdr:to>
    <xdr:cxnSp macro="">
      <xdr:nvCxnSpPr>
        <xdr:cNvPr id="644" name="直線コネクタ 643"/>
        <xdr:cNvCxnSpPr/>
      </xdr:nvCxnSpPr>
      <xdr:spPr>
        <a:xfrm>
          <a:off x="13703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20262</xdr:rowOff>
    </xdr:from>
    <xdr:to>
      <xdr:col>76</xdr:col>
      <xdr:colOff>165100</xdr:colOff>
      <xdr:row>76</xdr:row>
      <xdr:rowOff>121862</xdr:rowOff>
    </xdr:to>
    <xdr:sp macro="" textlink="">
      <xdr:nvSpPr>
        <xdr:cNvPr id="645" name="フローチャート: 判断 644"/>
        <xdr:cNvSpPr/>
      </xdr:nvSpPr>
      <xdr:spPr>
        <a:xfrm>
          <a:off x="14541500" y="1305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74</xdr:row>
      <xdr:rowOff>138390</xdr:rowOff>
    </xdr:from>
    <xdr:ext cx="469744" cy="259045"/>
    <xdr:sp macro="" textlink="">
      <xdr:nvSpPr>
        <xdr:cNvPr id="646" name="テキスト ボックス 645"/>
        <xdr:cNvSpPr txBox="1"/>
      </xdr:nvSpPr>
      <xdr:spPr>
        <a:xfrm>
          <a:off x="14357428" y="12825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156845</xdr:rowOff>
    </xdr:from>
    <xdr:to>
      <xdr:col>71</xdr:col>
      <xdr:colOff>177800</xdr:colOff>
      <xdr:row>78</xdr:row>
      <xdr:rowOff>25400</xdr:rowOff>
    </xdr:to>
    <xdr:cxnSp macro="">
      <xdr:nvCxnSpPr>
        <xdr:cNvPr id="647" name="直線コネクタ 646"/>
        <xdr:cNvCxnSpPr/>
      </xdr:nvCxnSpPr>
      <xdr:spPr>
        <a:xfrm>
          <a:off x="12814300" y="13187045"/>
          <a:ext cx="889000" cy="211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71</xdr:row>
      <xdr:rowOff>57239</xdr:rowOff>
    </xdr:from>
    <xdr:to>
      <xdr:col>72</xdr:col>
      <xdr:colOff>38100</xdr:colOff>
      <xdr:row>71</xdr:row>
      <xdr:rowOff>158839</xdr:rowOff>
    </xdr:to>
    <xdr:sp macro="" textlink="">
      <xdr:nvSpPr>
        <xdr:cNvPr id="648" name="フローチャート: 判断 647"/>
        <xdr:cNvSpPr/>
      </xdr:nvSpPr>
      <xdr:spPr>
        <a:xfrm>
          <a:off x="13652500" y="1223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70</xdr:row>
      <xdr:rowOff>3916</xdr:rowOff>
    </xdr:from>
    <xdr:ext cx="534377" cy="259045"/>
    <xdr:sp macro="" textlink="">
      <xdr:nvSpPr>
        <xdr:cNvPr id="649" name="テキスト ボックス 648"/>
        <xdr:cNvSpPr txBox="1"/>
      </xdr:nvSpPr>
      <xdr:spPr>
        <a:xfrm>
          <a:off x="13436111" y="12005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74499</xdr:rowOff>
    </xdr:from>
    <xdr:to>
      <xdr:col>67</xdr:col>
      <xdr:colOff>101600</xdr:colOff>
      <xdr:row>73</xdr:row>
      <xdr:rowOff>4649</xdr:rowOff>
    </xdr:to>
    <xdr:sp macro="" textlink="">
      <xdr:nvSpPr>
        <xdr:cNvPr id="650" name="フローチャート: 判断 649"/>
        <xdr:cNvSpPr/>
      </xdr:nvSpPr>
      <xdr:spPr>
        <a:xfrm>
          <a:off x="12763500" y="1241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21176</xdr:rowOff>
    </xdr:from>
    <xdr:ext cx="534377" cy="259045"/>
    <xdr:sp macro="" textlink="">
      <xdr:nvSpPr>
        <xdr:cNvPr id="651" name="テキスト ボックス 650"/>
        <xdr:cNvSpPr txBox="1"/>
      </xdr:nvSpPr>
      <xdr:spPr>
        <a:xfrm>
          <a:off x="12547111" y="1219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141478</xdr:rowOff>
    </xdr:from>
    <xdr:to>
      <xdr:col>85</xdr:col>
      <xdr:colOff>177800</xdr:colOff>
      <xdr:row>76</xdr:row>
      <xdr:rowOff>71628</xdr:rowOff>
    </xdr:to>
    <xdr:sp macro="" textlink="">
      <xdr:nvSpPr>
        <xdr:cNvPr id="657" name="楕円 656"/>
        <xdr:cNvSpPr/>
      </xdr:nvSpPr>
      <xdr:spPr>
        <a:xfrm>
          <a:off x="16268700" y="1300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164355</xdr:rowOff>
    </xdr:from>
    <xdr:ext cx="469744" cy="259045"/>
    <xdr:sp macro="" textlink="">
      <xdr:nvSpPr>
        <xdr:cNvPr id="658" name="災害復旧費該当値テキスト"/>
        <xdr:cNvSpPr txBox="1"/>
      </xdr:nvSpPr>
      <xdr:spPr>
        <a:xfrm>
          <a:off x="16370300" y="12851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146050</xdr:rowOff>
    </xdr:from>
    <xdr:to>
      <xdr:col>81</xdr:col>
      <xdr:colOff>101600</xdr:colOff>
      <xdr:row>78</xdr:row>
      <xdr:rowOff>76200</xdr:rowOff>
    </xdr:to>
    <xdr:sp macro="" textlink="">
      <xdr:nvSpPr>
        <xdr:cNvPr id="659" name="楕円 658"/>
        <xdr:cNvSpPr/>
      </xdr:nvSpPr>
      <xdr:spPr>
        <a:xfrm>
          <a:off x="15430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78</xdr:row>
      <xdr:rowOff>67327</xdr:rowOff>
    </xdr:from>
    <xdr:ext cx="249299" cy="259045"/>
    <xdr:sp macro="" textlink="">
      <xdr:nvSpPr>
        <xdr:cNvPr id="660" name="テキスト ボックス 659"/>
        <xdr:cNvSpPr txBox="1"/>
      </xdr:nvSpPr>
      <xdr:spPr>
        <a:xfrm>
          <a:off x="15356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146050</xdr:rowOff>
    </xdr:from>
    <xdr:to>
      <xdr:col>76</xdr:col>
      <xdr:colOff>165100</xdr:colOff>
      <xdr:row>78</xdr:row>
      <xdr:rowOff>76200</xdr:rowOff>
    </xdr:to>
    <xdr:sp macro="" textlink="">
      <xdr:nvSpPr>
        <xdr:cNvPr id="661" name="楕円 660"/>
        <xdr:cNvSpPr/>
      </xdr:nvSpPr>
      <xdr:spPr>
        <a:xfrm>
          <a:off x="14541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78</xdr:row>
      <xdr:rowOff>67327</xdr:rowOff>
    </xdr:from>
    <xdr:ext cx="249299" cy="259045"/>
    <xdr:sp macro="" textlink="">
      <xdr:nvSpPr>
        <xdr:cNvPr id="662" name="テキスト ボックス 661"/>
        <xdr:cNvSpPr txBox="1"/>
      </xdr:nvSpPr>
      <xdr:spPr>
        <a:xfrm>
          <a:off x="14467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146050</xdr:rowOff>
    </xdr:from>
    <xdr:to>
      <xdr:col>72</xdr:col>
      <xdr:colOff>38100</xdr:colOff>
      <xdr:row>78</xdr:row>
      <xdr:rowOff>76200</xdr:rowOff>
    </xdr:to>
    <xdr:sp macro="" textlink="">
      <xdr:nvSpPr>
        <xdr:cNvPr id="663" name="楕円 662"/>
        <xdr:cNvSpPr/>
      </xdr:nvSpPr>
      <xdr:spPr>
        <a:xfrm>
          <a:off x="13652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78</xdr:row>
      <xdr:rowOff>67327</xdr:rowOff>
    </xdr:from>
    <xdr:ext cx="249299" cy="259045"/>
    <xdr:sp macro="" textlink="">
      <xdr:nvSpPr>
        <xdr:cNvPr id="664" name="テキスト ボックス 663"/>
        <xdr:cNvSpPr txBox="1"/>
      </xdr:nvSpPr>
      <xdr:spPr>
        <a:xfrm>
          <a:off x="13578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106045</xdr:rowOff>
    </xdr:from>
    <xdr:to>
      <xdr:col>67</xdr:col>
      <xdr:colOff>101600</xdr:colOff>
      <xdr:row>77</xdr:row>
      <xdr:rowOff>36195</xdr:rowOff>
    </xdr:to>
    <xdr:sp macro="" textlink="">
      <xdr:nvSpPr>
        <xdr:cNvPr id="665" name="楕円 664"/>
        <xdr:cNvSpPr/>
      </xdr:nvSpPr>
      <xdr:spPr>
        <a:xfrm>
          <a:off x="12763500" y="1313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27322</xdr:rowOff>
    </xdr:from>
    <xdr:ext cx="469744" cy="259045"/>
    <xdr:sp macro="" textlink="">
      <xdr:nvSpPr>
        <xdr:cNvPr id="666" name="テキスト ボックス 665"/>
        <xdr:cNvSpPr txBox="1"/>
      </xdr:nvSpPr>
      <xdr:spPr>
        <a:xfrm>
          <a:off x="12579428" y="13228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7" name="テキスト ボックス 676"/>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139700</xdr:rowOff>
    </xdr:from>
    <xdr:to>
      <xdr:col>89</xdr:col>
      <xdr:colOff>177800</xdr:colOff>
      <xdr:row>99</xdr:row>
      <xdr:rowOff>139700</xdr:rowOff>
    </xdr:to>
    <xdr:cxnSp macro="">
      <xdr:nvCxnSpPr>
        <xdr:cNvPr id="678" name="直線コネクタ 677"/>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168927</xdr:rowOff>
    </xdr:from>
    <xdr:ext cx="531299" cy="259045"/>
    <xdr:sp macro="" textlink="">
      <xdr:nvSpPr>
        <xdr:cNvPr id="679" name="テキスト ボックス 678"/>
        <xdr:cNvSpPr txBox="1"/>
      </xdr:nvSpPr>
      <xdr:spPr>
        <a:xfrm>
          <a:off x="11914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80" name="直線コネクタ 679"/>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81" name="テキスト ボックス 680"/>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82" name="直線コネクタ 681"/>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83" name="テキスト ボックス 682"/>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4" name="直線コネクタ 68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5" name="テキスト ボックス 684"/>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86" name="直線コネクタ 685"/>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54627</xdr:rowOff>
    </xdr:from>
    <xdr:ext cx="595419" cy="259045"/>
    <xdr:sp macro="" textlink="">
      <xdr:nvSpPr>
        <xdr:cNvPr id="687" name="テキスト ボックス 686"/>
        <xdr:cNvSpPr txBox="1"/>
      </xdr:nvSpPr>
      <xdr:spPr>
        <a:xfrm>
          <a:off x="11850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8" name="直線コネクタ 687"/>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89" name="テキスト ボックス 688"/>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90" name="直線コネクタ 689"/>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88</xdr:row>
      <xdr:rowOff>168927</xdr:rowOff>
    </xdr:from>
    <xdr:ext cx="595419" cy="259045"/>
    <xdr:sp macro="" textlink="">
      <xdr:nvSpPr>
        <xdr:cNvPr id="691" name="テキスト ボックス 690"/>
        <xdr:cNvSpPr txBox="1"/>
      </xdr:nvSpPr>
      <xdr:spPr>
        <a:xfrm>
          <a:off x="11850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2" name="直線コネクタ 69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3" name="テキスト ボックス 69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163246</xdr:rowOff>
    </xdr:from>
    <xdr:to>
      <xdr:col>85</xdr:col>
      <xdr:colOff>126364</xdr:colOff>
      <xdr:row>98</xdr:row>
      <xdr:rowOff>126012</xdr:rowOff>
    </xdr:to>
    <xdr:cxnSp macro="">
      <xdr:nvCxnSpPr>
        <xdr:cNvPr id="695" name="直線コネクタ 694"/>
        <xdr:cNvCxnSpPr/>
      </xdr:nvCxnSpPr>
      <xdr:spPr>
        <a:xfrm flipV="1">
          <a:off x="16317595" y="15593746"/>
          <a:ext cx="1269" cy="1334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129839</xdr:rowOff>
    </xdr:from>
    <xdr:ext cx="534377" cy="259045"/>
    <xdr:sp macro="" textlink="">
      <xdr:nvSpPr>
        <xdr:cNvPr id="696" name="公債費最小値テキスト"/>
        <xdr:cNvSpPr txBox="1"/>
      </xdr:nvSpPr>
      <xdr:spPr>
        <a:xfrm>
          <a:off x="16370300" y="16931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126012</xdr:rowOff>
    </xdr:from>
    <xdr:to>
      <xdr:col>86</xdr:col>
      <xdr:colOff>25400</xdr:colOff>
      <xdr:row>98</xdr:row>
      <xdr:rowOff>126012</xdr:rowOff>
    </xdr:to>
    <xdr:cxnSp macro="">
      <xdr:nvCxnSpPr>
        <xdr:cNvPr id="697" name="直線コネクタ 696"/>
        <xdr:cNvCxnSpPr/>
      </xdr:nvCxnSpPr>
      <xdr:spPr>
        <a:xfrm>
          <a:off x="16230600" y="16928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109923</xdr:rowOff>
    </xdr:from>
    <xdr:ext cx="599010" cy="259045"/>
    <xdr:sp macro="" textlink="">
      <xdr:nvSpPr>
        <xdr:cNvPr id="698" name="公債費最大値テキスト"/>
        <xdr:cNvSpPr txBox="1"/>
      </xdr:nvSpPr>
      <xdr:spPr>
        <a:xfrm>
          <a:off x="16370300" y="15368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126,352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163246</xdr:rowOff>
    </xdr:from>
    <xdr:to>
      <xdr:col>86</xdr:col>
      <xdr:colOff>25400</xdr:colOff>
      <xdr:row>90</xdr:row>
      <xdr:rowOff>163246</xdr:rowOff>
    </xdr:to>
    <xdr:cxnSp macro="">
      <xdr:nvCxnSpPr>
        <xdr:cNvPr id="699" name="直線コネクタ 698"/>
        <xdr:cNvCxnSpPr/>
      </xdr:nvCxnSpPr>
      <xdr:spPr>
        <a:xfrm>
          <a:off x="16230600" y="15593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56175</xdr:rowOff>
    </xdr:from>
    <xdr:to>
      <xdr:col>85</xdr:col>
      <xdr:colOff>127000</xdr:colOff>
      <xdr:row>96</xdr:row>
      <xdr:rowOff>84451</xdr:rowOff>
    </xdr:to>
    <xdr:cxnSp macro="">
      <xdr:nvCxnSpPr>
        <xdr:cNvPr id="700" name="直線コネクタ 699"/>
        <xdr:cNvCxnSpPr/>
      </xdr:nvCxnSpPr>
      <xdr:spPr>
        <a:xfrm>
          <a:off x="15481300" y="16515375"/>
          <a:ext cx="838200" cy="28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62099</xdr:rowOff>
    </xdr:from>
    <xdr:ext cx="534377" cy="259045"/>
    <xdr:sp macro="" textlink="">
      <xdr:nvSpPr>
        <xdr:cNvPr id="701" name="公債費平均値テキスト"/>
        <xdr:cNvSpPr txBox="1"/>
      </xdr:nvSpPr>
      <xdr:spPr>
        <a:xfrm>
          <a:off x="16370300" y="161783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39222</xdr:rowOff>
    </xdr:from>
    <xdr:to>
      <xdr:col>85</xdr:col>
      <xdr:colOff>177800</xdr:colOff>
      <xdr:row>95</xdr:row>
      <xdr:rowOff>140822</xdr:rowOff>
    </xdr:to>
    <xdr:sp macro="" textlink="">
      <xdr:nvSpPr>
        <xdr:cNvPr id="702" name="フローチャート: 判断 701"/>
        <xdr:cNvSpPr/>
      </xdr:nvSpPr>
      <xdr:spPr>
        <a:xfrm>
          <a:off x="16268700" y="16326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56175</xdr:rowOff>
    </xdr:from>
    <xdr:to>
      <xdr:col>81</xdr:col>
      <xdr:colOff>50800</xdr:colOff>
      <xdr:row>96</xdr:row>
      <xdr:rowOff>72006</xdr:rowOff>
    </xdr:to>
    <xdr:cxnSp macro="">
      <xdr:nvCxnSpPr>
        <xdr:cNvPr id="703" name="直線コネクタ 702"/>
        <xdr:cNvCxnSpPr/>
      </xdr:nvCxnSpPr>
      <xdr:spPr>
        <a:xfrm flipV="1">
          <a:off x="14592300" y="16515375"/>
          <a:ext cx="889000" cy="15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62640</xdr:rowOff>
    </xdr:from>
    <xdr:to>
      <xdr:col>81</xdr:col>
      <xdr:colOff>101600</xdr:colOff>
      <xdr:row>95</xdr:row>
      <xdr:rowOff>164240</xdr:rowOff>
    </xdr:to>
    <xdr:sp macro="" textlink="">
      <xdr:nvSpPr>
        <xdr:cNvPr id="704" name="フローチャート: 判断 703"/>
        <xdr:cNvSpPr/>
      </xdr:nvSpPr>
      <xdr:spPr>
        <a:xfrm>
          <a:off x="15430500" y="1635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9317</xdr:rowOff>
    </xdr:from>
    <xdr:ext cx="534377" cy="259045"/>
    <xdr:sp macro="" textlink="">
      <xdr:nvSpPr>
        <xdr:cNvPr id="705" name="テキスト ボックス 704"/>
        <xdr:cNvSpPr txBox="1"/>
      </xdr:nvSpPr>
      <xdr:spPr>
        <a:xfrm>
          <a:off x="15214111" y="16125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72006</xdr:rowOff>
    </xdr:from>
    <xdr:to>
      <xdr:col>76</xdr:col>
      <xdr:colOff>114300</xdr:colOff>
      <xdr:row>96</xdr:row>
      <xdr:rowOff>110925</xdr:rowOff>
    </xdr:to>
    <xdr:cxnSp macro="">
      <xdr:nvCxnSpPr>
        <xdr:cNvPr id="706" name="直線コネクタ 705"/>
        <xdr:cNvCxnSpPr/>
      </xdr:nvCxnSpPr>
      <xdr:spPr>
        <a:xfrm flipV="1">
          <a:off x="13703300" y="16531206"/>
          <a:ext cx="889000" cy="38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71098</xdr:rowOff>
    </xdr:from>
    <xdr:to>
      <xdr:col>76</xdr:col>
      <xdr:colOff>165100</xdr:colOff>
      <xdr:row>96</xdr:row>
      <xdr:rowOff>1248</xdr:rowOff>
    </xdr:to>
    <xdr:sp macro="" textlink="">
      <xdr:nvSpPr>
        <xdr:cNvPr id="707" name="フローチャート: 判断 706"/>
        <xdr:cNvSpPr/>
      </xdr:nvSpPr>
      <xdr:spPr>
        <a:xfrm>
          <a:off x="14541500" y="16358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17775</xdr:rowOff>
    </xdr:from>
    <xdr:ext cx="534377" cy="259045"/>
    <xdr:sp macro="" textlink="">
      <xdr:nvSpPr>
        <xdr:cNvPr id="708" name="テキスト ボックス 707"/>
        <xdr:cNvSpPr txBox="1"/>
      </xdr:nvSpPr>
      <xdr:spPr>
        <a:xfrm>
          <a:off x="14325111" y="16134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110925</xdr:rowOff>
    </xdr:from>
    <xdr:to>
      <xdr:col>71</xdr:col>
      <xdr:colOff>177800</xdr:colOff>
      <xdr:row>96</xdr:row>
      <xdr:rowOff>165275</xdr:rowOff>
    </xdr:to>
    <xdr:cxnSp macro="">
      <xdr:nvCxnSpPr>
        <xdr:cNvPr id="709" name="直線コネクタ 708"/>
        <xdr:cNvCxnSpPr/>
      </xdr:nvCxnSpPr>
      <xdr:spPr>
        <a:xfrm flipV="1">
          <a:off x="12814300" y="16570125"/>
          <a:ext cx="889000" cy="54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23078</xdr:rowOff>
    </xdr:from>
    <xdr:to>
      <xdr:col>72</xdr:col>
      <xdr:colOff>38100</xdr:colOff>
      <xdr:row>95</xdr:row>
      <xdr:rowOff>124678</xdr:rowOff>
    </xdr:to>
    <xdr:sp macro="" textlink="">
      <xdr:nvSpPr>
        <xdr:cNvPr id="710" name="フローチャート: 判断 709"/>
        <xdr:cNvSpPr/>
      </xdr:nvSpPr>
      <xdr:spPr>
        <a:xfrm>
          <a:off x="13652500" y="1631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141205</xdr:rowOff>
    </xdr:from>
    <xdr:ext cx="534377" cy="259045"/>
    <xdr:sp macro="" textlink="">
      <xdr:nvSpPr>
        <xdr:cNvPr id="711" name="テキスト ボックス 710"/>
        <xdr:cNvSpPr txBox="1"/>
      </xdr:nvSpPr>
      <xdr:spPr>
        <a:xfrm>
          <a:off x="13436111" y="16086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84556</xdr:rowOff>
    </xdr:from>
    <xdr:to>
      <xdr:col>67</xdr:col>
      <xdr:colOff>101600</xdr:colOff>
      <xdr:row>96</xdr:row>
      <xdr:rowOff>14706</xdr:rowOff>
    </xdr:to>
    <xdr:sp macro="" textlink="">
      <xdr:nvSpPr>
        <xdr:cNvPr id="712" name="フローチャート: 判断 711"/>
        <xdr:cNvSpPr/>
      </xdr:nvSpPr>
      <xdr:spPr>
        <a:xfrm>
          <a:off x="12763500" y="1637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31233</xdr:rowOff>
    </xdr:from>
    <xdr:ext cx="534377" cy="259045"/>
    <xdr:sp macro="" textlink="">
      <xdr:nvSpPr>
        <xdr:cNvPr id="713" name="テキスト ボックス 712"/>
        <xdr:cNvSpPr txBox="1"/>
      </xdr:nvSpPr>
      <xdr:spPr>
        <a:xfrm>
          <a:off x="12547111" y="16147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4" name="テキスト ボックス 71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5" name="テキスト ボックス 71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6" name="テキスト ボックス 71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7" name="テキスト ボックス 71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8" name="テキスト ボックス 71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33651</xdr:rowOff>
    </xdr:from>
    <xdr:to>
      <xdr:col>85</xdr:col>
      <xdr:colOff>177800</xdr:colOff>
      <xdr:row>96</xdr:row>
      <xdr:rowOff>135251</xdr:rowOff>
    </xdr:to>
    <xdr:sp macro="" textlink="">
      <xdr:nvSpPr>
        <xdr:cNvPr id="719" name="楕円 718"/>
        <xdr:cNvSpPr/>
      </xdr:nvSpPr>
      <xdr:spPr>
        <a:xfrm>
          <a:off x="16268700" y="16492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12078</xdr:rowOff>
    </xdr:from>
    <xdr:ext cx="534377" cy="259045"/>
    <xdr:sp macro="" textlink="">
      <xdr:nvSpPr>
        <xdr:cNvPr id="720" name="公債費該当値テキスト"/>
        <xdr:cNvSpPr txBox="1"/>
      </xdr:nvSpPr>
      <xdr:spPr>
        <a:xfrm>
          <a:off x="16370300" y="16471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5375</xdr:rowOff>
    </xdr:from>
    <xdr:to>
      <xdr:col>81</xdr:col>
      <xdr:colOff>101600</xdr:colOff>
      <xdr:row>96</xdr:row>
      <xdr:rowOff>106975</xdr:rowOff>
    </xdr:to>
    <xdr:sp macro="" textlink="">
      <xdr:nvSpPr>
        <xdr:cNvPr id="721" name="楕円 720"/>
        <xdr:cNvSpPr/>
      </xdr:nvSpPr>
      <xdr:spPr>
        <a:xfrm>
          <a:off x="15430500" y="16464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98102</xdr:rowOff>
    </xdr:from>
    <xdr:ext cx="534377" cy="259045"/>
    <xdr:sp macro="" textlink="">
      <xdr:nvSpPr>
        <xdr:cNvPr id="722" name="テキスト ボックス 721"/>
        <xdr:cNvSpPr txBox="1"/>
      </xdr:nvSpPr>
      <xdr:spPr>
        <a:xfrm>
          <a:off x="15214111" y="16557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21206</xdr:rowOff>
    </xdr:from>
    <xdr:to>
      <xdr:col>76</xdr:col>
      <xdr:colOff>165100</xdr:colOff>
      <xdr:row>96</xdr:row>
      <xdr:rowOff>122806</xdr:rowOff>
    </xdr:to>
    <xdr:sp macro="" textlink="">
      <xdr:nvSpPr>
        <xdr:cNvPr id="723" name="楕円 722"/>
        <xdr:cNvSpPr/>
      </xdr:nvSpPr>
      <xdr:spPr>
        <a:xfrm>
          <a:off x="14541500" y="16480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113933</xdr:rowOff>
    </xdr:from>
    <xdr:ext cx="534377" cy="259045"/>
    <xdr:sp macro="" textlink="">
      <xdr:nvSpPr>
        <xdr:cNvPr id="724" name="テキスト ボックス 723"/>
        <xdr:cNvSpPr txBox="1"/>
      </xdr:nvSpPr>
      <xdr:spPr>
        <a:xfrm>
          <a:off x="14325111" y="16573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60125</xdr:rowOff>
    </xdr:from>
    <xdr:to>
      <xdr:col>72</xdr:col>
      <xdr:colOff>38100</xdr:colOff>
      <xdr:row>96</xdr:row>
      <xdr:rowOff>161725</xdr:rowOff>
    </xdr:to>
    <xdr:sp macro="" textlink="">
      <xdr:nvSpPr>
        <xdr:cNvPr id="725" name="楕円 724"/>
        <xdr:cNvSpPr/>
      </xdr:nvSpPr>
      <xdr:spPr>
        <a:xfrm>
          <a:off x="13652500" y="16519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152852</xdr:rowOff>
    </xdr:from>
    <xdr:ext cx="534377" cy="259045"/>
    <xdr:sp macro="" textlink="">
      <xdr:nvSpPr>
        <xdr:cNvPr id="726" name="テキスト ボックス 725"/>
        <xdr:cNvSpPr txBox="1"/>
      </xdr:nvSpPr>
      <xdr:spPr>
        <a:xfrm>
          <a:off x="13436111" y="16612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114475</xdr:rowOff>
    </xdr:from>
    <xdr:to>
      <xdr:col>67</xdr:col>
      <xdr:colOff>101600</xdr:colOff>
      <xdr:row>97</xdr:row>
      <xdr:rowOff>44625</xdr:rowOff>
    </xdr:to>
    <xdr:sp macro="" textlink="">
      <xdr:nvSpPr>
        <xdr:cNvPr id="727" name="楕円 726"/>
        <xdr:cNvSpPr/>
      </xdr:nvSpPr>
      <xdr:spPr>
        <a:xfrm>
          <a:off x="12763500" y="1657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35752</xdr:rowOff>
    </xdr:from>
    <xdr:ext cx="534377" cy="259045"/>
    <xdr:sp macro="" textlink="">
      <xdr:nvSpPr>
        <xdr:cNvPr id="728" name="テキスト ボックス 727"/>
        <xdr:cNvSpPr txBox="1"/>
      </xdr:nvSpPr>
      <xdr:spPr>
        <a:xfrm>
          <a:off x="12547111" y="16666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9" name="正方形/長方形 72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0" name="正方形/長方形 72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1" name="正方形/長方形 73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2" name="正方形/長方形 73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3" name="正方形/長方形 73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4" name="正方形/長方形 73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5" name="正方形/長方形 73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6" name="正方形/長方形 73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7" name="テキスト ボックス 73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8" name="直線コネクタ 73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9" name="直線コネクタ 73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40" name="テキスト ボックス 73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1" name="直線コネクタ 74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2" name="テキスト ボックス 741"/>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3" name="直線コネクタ 74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4" name="テキスト ボックス 743"/>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5" name="直線コネクタ 74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6" name="テキスト ボックス 745"/>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7" name="直線コネクタ 74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8" name="テキスト ボックス 74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79349</xdr:rowOff>
    </xdr:from>
    <xdr:to>
      <xdr:col>116</xdr:col>
      <xdr:colOff>62864</xdr:colOff>
      <xdr:row>38</xdr:row>
      <xdr:rowOff>139700</xdr:rowOff>
    </xdr:to>
    <xdr:cxnSp macro="">
      <xdr:nvCxnSpPr>
        <xdr:cNvPr id="750" name="直線コネクタ 749"/>
        <xdr:cNvCxnSpPr/>
      </xdr:nvCxnSpPr>
      <xdr:spPr>
        <a:xfrm flipV="1">
          <a:off x="22159595" y="5565749"/>
          <a:ext cx="1269" cy="1089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158665</xdr:rowOff>
    </xdr:from>
    <xdr:ext cx="249299" cy="259045"/>
    <xdr:sp macro="" textlink="">
      <xdr:nvSpPr>
        <xdr:cNvPr id="751" name="諸支出金最小値テキスト"/>
        <xdr:cNvSpPr txBox="1"/>
      </xdr:nvSpPr>
      <xdr:spPr>
        <a:xfrm>
          <a:off x="22212300" y="66737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2" name="直線コネクタ 75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26026</xdr:rowOff>
    </xdr:from>
    <xdr:ext cx="469744" cy="259045"/>
    <xdr:sp macro="" textlink="">
      <xdr:nvSpPr>
        <xdr:cNvPr id="753" name="諸支出金最大値テキスト"/>
        <xdr:cNvSpPr txBox="1"/>
      </xdr:nvSpPr>
      <xdr:spPr>
        <a:xfrm>
          <a:off x="22212300" y="5340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2,382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79349</xdr:rowOff>
    </xdr:from>
    <xdr:to>
      <xdr:col>116</xdr:col>
      <xdr:colOff>152400</xdr:colOff>
      <xdr:row>32</xdr:row>
      <xdr:rowOff>79349</xdr:rowOff>
    </xdr:to>
    <xdr:cxnSp macro="">
      <xdr:nvCxnSpPr>
        <xdr:cNvPr id="754" name="直線コネクタ 753"/>
        <xdr:cNvCxnSpPr/>
      </xdr:nvCxnSpPr>
      <xdr:spPr>
        <a:xfrm>
          <a:off x="22072600" y="5565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5" name="直線コネクタ 754"/>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76115</xdr:rowOff>
    </xdr:from>
    <xdr:ext cx="313932" cy="259045"/>
    <xdr:sp macro="" textlink="">
      <xdr:nvSpPr>
        <xdr:cNvPr id="756" name="諸支出金平均値テキスト"/>
        <xdr:cNvSpPr txBox="1"/>
      </xdr:nvSpPr>
      <xdr:spPr>
        <a:xfrm>
          <a:off x="22212300" y="641976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53239</xdr:rowOff>
    </xdr:from>
    <xdr:to>
      <xdr:col>116</xdr:col>
      <xdr:colOff>114300</xdr:colOff>
      <xdr:row>38</xdr:row>
      <xdr:rowOff>154839</xdr:rowOff>
    </xdr:to>
    <xdr:sp macro="" textlink="">
      <xdr:nvSpPr>
        <xdr:cNvPr id="757" name="フローチャート: 判断 756"/>
        <xdr:cNvSpPr/>
      </xdr:nvSpPr>
      <xdr:spPr>
        <a:xfrm>
          <a:off x="22110700" y="656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8" name="直線コネクタ 757"/>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53696</xdr:rowOff>
    </xdr:from>
    <xdr:to>
      <xdr:col>112</xdr:col>
      <xdr:colOff>38100</xdr:colOff>
      <xdr:row>38</xdr:row>
      <xdr:rowOff>155296</xdr:rowOff>
    </xdr:to>
    <xdr:sp macro="" textlink="">
      <xdr:nvSpPr>
        <xdr:cNvPr id="759" name="フローチャート: 判断 758"/>
        <xdr:cNvSpPr/>
      </xdr:nvSpPr>
      <xdr:spPr>
        <a:xfrm>
          <a:off x="21272500" y="656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373</xdr:rowOff>
    </xdr:from>
    <xdr:ext cx="313932" cy="259045"/>
    <xdr:sp macro="" textlink="">
      <xdr:nvSpPr>
        <xdr:cNvPr id="760" name="テキスト ボックス 759"/>
        <xdr:cNvSpPr txBox="1"/>
      </xdr:nvSpPr>
      <xdr:spPr>
        <a:xfrm>
          <a:off x="21166333" y="63440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1" name="直線コネクタ 760"/>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43180</xdr:rowOff>
    </xdr:from>
    <xdr:to>
      <xdr:col>107</xdr:col>
      <xdr:colOff>101600</xdr:colOff>
      <xdr:row>38</xdr:row>
      <xdr:rowOff>144780</xdr:rowOff>
    </xdr:to>
    <xdr:sp macro="" textlink="">
      <xdr:nvSpPr>
        <xdr:cNvPr id="762" name="フローチャート: 判断 761"/>
        <xdr:cNvSpPr/>
      </xdr:nvSpPr>
      <xdr:spPr>
        <a:xfrm>
          <a:off x="20383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161307</xdr:rowOff>
    </xdr:from>
    <xdr:ext cx="378565" cy="259045"/>
    <xdr:sp macro="" textlink="">
      <xdr:nvSpPr>
        <xdr:cNvPr id="763" name="テキスト ボックス 762"/>
        <xdr:cNvSpPr txBox="1"/>
      </xdr:nvSpPr>
      <xdr:spPr>
        <a:xfrm>
          <a:off x="20245017" y="63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4" name="直線コネクタ 763"/>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72441</xdr:rowOff>
    </xdr:from>
    <xdr:to>
      <xdr:col>102</xdr:col>
      <xdr:colOff>165100</xdr:colOff>
      <xdr:row>39</xdr:row>
      <xdr:rowOff>2591</xdr:rowOff>
    </xdr:to>
    <xdr:sp macro="" textlink="">
      <xdr:nvSpPr>
        <xdr:cNvPr id="765" name="フローチャート: 判断 764"/>
        <xdr:cNvSpPr/>
      </xdr:nvSpPr>
      <xdr:spPr>
        <a:xfrm>
          <a:off x="19494500" y="658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19118</xdr:rowOff>
    </xdr:from>
    <xdr:ext cx="313932" cy="259045"/>
    <xdr:sp macro="" textlink="">
      <xdr:nvSpPr>
        <xdr:cNvPr id="766" name="テキスト ボックス 765"/>
        <xdr:cNvSpPr txBox="1"/>
      </xdr:nvSpPr>
      <xdr:spPr>
        <a:xfrm>
          <a:off x="19388333" y="63627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3861</xdr:rowOff>
    </xdr:from>
    <xdr:to>
      <xdr:col>98</xdr:col>
      <xdr:colOff>38100</xdr:colOff>
      <xdr:row>37</xdr:row>
      <xdr:rowOff>105461</xdr:rowOff>
    </xdr:to>
    <xdr:sp macro="" textlink="">
      <xdr:nvSpPr>
        <xdr:cNvPr id="767" name="フローチャート: 判断 766"/>
        <xdr:cNvSpPr/>
      </xdr:nvSpPr>
      <xdr:spPr>
        <a:xfrm>
          <a:off x="18605500" y="6347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121988</xdr:rowOff>
    </xdr:from>
    <xdr:ext cx="378565" cy="259045"/>
    <xdr:sp macro="" textlink="">
      <xdr:nvSpPr>
        <xdr:cNvPr id="768" name="テキスト ボックス 767"/>
        <xdr:cNvSpPr txBox="1"/>
      </xdr:nvSpPr>
      <xdr:spPr>
        <a:xfrm>
          <a:off x="18467017" y="61227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9" name="テキスト ボックス 76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0" name="テキスト ボックス 76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1" name="テキスト ボックス 77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2" name="テキスト ボックス 77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3" name="テキスト ボックス 77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4" name="楕円 773"/>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31665</xdr:rowOff>
    </xdr:from>
    <xdr:ext cx="249299" cy="259045"/>
    <xdr:sp macro="" textlink="">
      <xdr:nvSpPr>
        <xdr:cNvPr id="775" name="諸支出金該当値テキスト"/>
        <xdr:cNvSpPr txBox="1"/>
      </xdr:nvSpPr>
      <xdr:spPr>
        <a:xfrm>
          <a:off x="22212300" y="65467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6" name="楕円 775"/>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7" name="テキスト ボックス 776"/>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8" name="楕円 777"/>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9" name="テキスト ボックス 778"/>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80" name="楕円 779"/>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1" name="テキスト ボックス 780"/>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2" name="楕円 781"/>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3" name="テキスト ボックス 782"/>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4" name="正方形/長方形 78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5" name="正方形/長方形 78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6" name="正方形/長方形 78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7" name="正方形/長方形 78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8" name="正方形/長方形 78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9" name="正方形/長方形 78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0" name="正方形/長方形 78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1" name="正方形/長方形 79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2" name="テキスト ボックス 79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3" name="直線コネクタ 79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5" name="テキスト ボックス 79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7" name="テキスト ボックス 79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9" name="直線コネクタ 79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4" name="直線コネクタ 80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フローチャート: 判断 80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7" name="直線コネクタ 80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8" name="フローチャート: 判断 80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9" name="テキスト ボックス 808"/>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0" name="直線コネクタ 80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1" name="フローチャート: 判断 81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2" name="テキスト ボックス 81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3" name="直線コネクタ 81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4" name="フローチャート: 判断 81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5" name="テキスト ボックス 81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フローチャート: 判断 81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7" name="テキスト ボックス 81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3" name="楕円 82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5" name="楕円 82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6" name="テキスト ボックス 825"/>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7" name="楕円 82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8" name="テキスト ボックス 82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9" name="楕円 82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0" name="テキスト ボックス 82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1" name="楕円 83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2" name="テキスト ボックス 83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3" name="正方形/長方形 8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4" name="正方形/長方形 8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5" name="テキスト ボックス 8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総務費は、ふるさと応援寄附金募集事業における事業費の増等により、前年度比で</a:t>
          </a:r>
          <a:r>
            <a:rPr kumimoji="1" lang="en-US" altLang="ja-JP" sz="1100">
              <a:solidFill>
                <a:schemeClr val="dk1"/>
              </a:solidFill>
              <a:effectLst/>
              <a:latin typeface="+mn-lt"/>
              <a:ea typeface="+mn-ea"/>
              <a:cs typeface="+mn-cs"/>
            </a:rPr>
            <a:t>23,312</a:t>
          </a:r>
          <a:r>
            <a:rPr kumimoji="1" lang="ja-JP" altLang="en-US" sz="1100">
              <a:solidFill>
                <a:schemeClr val="dk1"/>
              </a:solidFill>
              <a:effectLst/>
              <a:latin typeface="+mn-lt"/>
              <a:ea typeface="+mn-ea"/>
              <a:cs typeface="+mn-cs"/>
            </a:rPr>
            <a:t>円増の</a:t>
          </a:r>
          <a:r>
            <a:rPr kumimoji="1" lang="en-US" altLang="ja-JP" sz="1100">
              <a:solidFill>
                <a:schemeClr val="dk1"/>
              </a:solidFill>
              <a:effectLst/>
              <a:latin typeface="+mn-lt"/>
              <a:ea typeface="+mn-ea"/>
              <a:cs typeface="+mn-cs"/>
            </a:rPr>
            <a:t>141,328</a:t>
          </a:r>
          <a:r>
            <a:rPr kumimoji="1" lang="ja-JP" altLang="en-US" sz="1100">
              <a:solidFill>
                <a:schemeClr val="dk1"/>
              </a:solidFill>
              <a:effectLst/>
              <a:latin typeface="+mn-lt"/>
              <a:ea typeface="+mn-ea"/>
              <a:cs typeface="+mn-cs"/>
            </a:rPr>
            <a:t>円となった。</a:t>
          </a:r>
          <a:r>
            <a:rPr kumimoji="1" lang="ja-JP" altLang="ja-JP" sz="1100">
              <a:solidFill>
                <a:schemeClr val="dk1"/>
              </a:solidFill>
              <a:effectLst/>
              <a:latin typeface="+mn-lt"/>
              <a:ea typeface="+mn-ea"/>
              <a:cs typeface="+mn-cs"/>
            </a:rPr>
            <a:t>民生費は、</a:t>
          </a:r>
          <a:r>
            <a:rPr kumimoji="1" lang="ja-JP" altLang="en-US" sz="1100">
              <a:solidFill>
                <a:schemeClr val="dk1"/>
              </a:solidFill>
              <a:effectLst/>
              <a:latin typeface="+mn-lt"/>
              <a:ea typeface="+mn-ea"/>
              <a:cs typeface="+mn-cs"/>
            </a:rPr>
            <a:t>低所得並びに子育て世帯への補助給付費の増等により、</a:t>
          </a:r>
          <a:r>
            <a:rPr kumimoji="1" lang="ja-JP" altLang="ja-JP" sz="1100">
              <a:solidFill>
                <a:schemeClr val="dk1"/>
              </a:solidFill>
              <a:effectLst/>
              <a:latin typeface="+mn-lt"/>
              <a:ea typeface="+mn-ea"/>
              <a:cs typeface="+mn-cs"/>
            </a:rPr>
            <a:t>前年度に比べ</a:t>
          </a:r>
          <a:r>
            <a:rPr kumimoji="1" lang="ja-JP" altLang="en-US" sz="1100">
              <a:solidFill>
                <a:schemeClr val="dk1"/>
              </a:solidFill>
              <a:effectLst/>
              <a:latin typeface="+mn-lt"/>
              <a:ea typeface="+mn-ea"/>
              <a:cs typeface="+mn-cs"/>
            </a:rPr>
            <a:t>て</a:t>
          </a:r>
          <a:r>
            <a:rPr kumimoji="1" lang="en-US" altLang="ja-JP" sz="1100">
              <a:solidFill>
                <a:schemeClr val="dk1"/>
              </a:solidFill>
              <a:effectLst/>
              <a:latin typeface="+mn-lt"/>
              <a:ea typeface="+mn-ea"/>
              <a:cs typeface="+mn-cs"/>
            </a:rPr>
            <a:t>9,995</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の増となった。</a:t>
          </a:r>
          <a:r>
            <a:rPr kumimoji="1" lang="ja-JP" altLang="ja-JP" sz="1100">
              <a:solidFill>
                <a:schemeClr val="dk1"/>
              </a:solidFill>
              <a:effectLst/>
              <a:latin typeface="+mn-lt"/>
              <a:ea typeface="+mn-ea"/>
              <a:cs typeface="+mn-cs"/>
            </a:rPr>
            <a:t>本市では、子育て支援を人口減少克服のための重要施策としているため、民生費については今後も増加</a:t>
          </a:r>
          <a:r>
            <a:rPr kumimoji="1" lang="ja-JP" altLang="en-US" sz="1100">
              <a:solidFill>
                <a:schemeClr val="dk1"/>
              </a:solidFill>
              <a:effectLst/>
              <a:latin typeface="+mn-lt"/>
              <a:ea typeface="+mn-ea"/>
              <a:cs typeface="+mn-cs"/>
            </a:rPr>
            <a:t>傾向で推移</a:t>
          </a:r>
          <a:r>
            <a:rPr kumimoji="1" lang="ja-JP" altLang="ja-JP" sz="1100">
              <a:solidFill>
                <a:schemeClr val="dk1"/>
              </a:solidFill>
              <a:effectLst/>
              <a:latin typeface="+mn-lt"/>
              <a:ea typeface="+mn-ea"/>
              <a:cs typeface="+mn-cs"/>
            </a:rPr>
            <a:t>していくことが見込まれる。衛生費</a:t>
          </a:r>
          <a:r>
            <a:rPr kumimoji="1" lang="ja-JP" altLang="en-US" sz="1100">
              <a:solidFill>
                <a:schemeClr val="dk1"/>
              </a:solidFill>
              <a:effectLst/>
              <a:latin typeface="+mn-lt"/>
              <a:ea typeface="+mn-ea"/>
              <a:cs typeface="+mn-cs"/>
            </a:rPr>
            <a:t>は、ごみ処理施設の大規模設備改修工事に伴い、前年度比で</a:t>
          </a:r>
          <a:r>
            <a:rPr kumimoji="1" lang="en-US" altLang="ja-JP" sz="1100">
              <a:solidFill>
                <a:schemeClr val="dk1"/>
              </a:solidFill>
              <a:effectLst/>
              <a:latin typeface="+mn-lt"/>
              <a:ea typeface="+mn-ea"/>
              <a:cs typeface="+mn-cs"/>
            </a:rPr>
            <a:t>2,718</a:t>
          </a:r>
          <a:r>
            <a:rPr kumimoji="1" lang="ja-JP" altLang="en-US" sz="1100">
              <a:solidFill>
                <a:schemeClr val="dk1"/>
              </a:solidFill>
              <a:effectLst/>
              <a:latin typeface="+mn-lt"/>
              <a:ea typeface="+mn-ea"/>
              <a:cs typeface="+mn-cs"/>
            </a:rPr>
            <a:t>円の増の</a:t>
          </a:r>
          <a:r>
            <a:rPr kumimoji="1" lang="ja-JP" altLang="ja-JP" sz="1100">
              <a:solidFill>
                <a:schemeClr val="dk1"/>
              </a:solidFill>
              <a:effectLst/>
              <a:latin typeface="+mn-lt"/>
              <a:ea typeface="+mn-ea"/>
              <a:cs typeface="+mn-cs"/>
            </a:rPr>
            <a:t>住民一人あたり</a:t>
          </a:r>
          <a:r>
            <a:rPr kumimoji="1" lang="en-US" altLang="ja-JP" sz="1100">
              <a:solidFill>
                <a:schemeClr val="dk1"/>
              </a:solidFill>
              <a:effectLst/>
              <a:latin typeface="+mn-lt"/>
              <a:ea typeface="+mn-ea"/>
              <a:cs typeface="+mn-cs"/>
            </a:rPr>
            <a:t>42,367</a:t>
          </a:r>
          <a:r>
            <a:rPr kumimoji="1" lang="ja-JP" altLang="ja-JP" sz="1100">
              <a:solidFill>
                <a:schemeClr val="dk1"/>
              </a:solidFill>
              <a:effectLst/>
              <a:latin typeface="+mn-lt"/>
              <a:ea typeface="+mn-ea"/>
              <a:cs typeface="+mn-cs"/>
            </a:rPr>
            <a:t>円で、類似団体平均と比べると</a:t>
          </a:r>
          <a:r>
            <a:rPr kumimoji="1" lang="en-US" altLang="ja-JP" sz="1100">
              <a:solidFill>
                <a:schemeClr val="dk1"/>
              </a:solidFill>
              <a:effectLst/>
              <a:latin typeface="+mn-lt"/>
              <a:ea typeface="+mn-ea"/>
              <a:cs typeface="+mn-cs"/>
            </a:rPr>
            <a:t>15,491</a:t>
          </a:r>
          <a:r>
            <a:rPr kumimoji="1" lang="ja-JP" altLang="ja-JP" sz="1100">
              <a:solidFill>
                <a:schemeClr val="dk1"/>
              </a:solidFill>
              <a:effectLst/>
              <a:latin typeface="+mn-lt"/>
              <a:ea typeface="+mn-ea"/>
              <a:cs typeface="+mn-cs"/>
            </a:rPr>
            <a:t>円下回り、全国平均･茨城県</a:t>
          </a:r>
          <a:r>
            <a:rPr kumimoji="1" lang="ja-JP" altLang="en-US" sz="1100">
              <a:solidFill>
                <a:schemeClr val="dk1"/>
              </a:solidFill>
              <a:effectLst/>
              <a:latin typeface="+mn-lt"/>
              <a:ea typeface="+mn-ea"/>
              <a:cs typeface="+mn-cs"/>
            </a:rPr>
            <a:t>平均</a:t>
          </a:r>
          <a:r>
            <a:rPr kumimoji="1" lang="ja-JP" altLang="ja-JP" sz="1100">
              <a:solidFill>
                <a:schemeClr val="dk1"/>
              </a:solidFill>
              <a:effectLst/>
              <a:latin typeface="+mn-lt"/>
              <a:ea typeface="+mn-ea"/>
              <a:cs typeface="+mn-cs"/>
            </a:rPr>
            <a:t>と比べても下回っている。土木費では、住民一人あたり</a:t>
          </a:r>
          <a:r>
            <a:rPr kumimoji="1" lang="en-US" altLang="ja-JP" sz="1100">
              <a:solidFill>
                <a:schemeClr val="dk1"/>
              </a:solidFill>
              <a:effectLst/>
              <a:latin typeface="+mn-lt"/>
              <a:ea typeface="+mn-ea"/>
              <a:cs typeface="+mn-cs"/>
            </a:rPr>
            <a:t>57,482</a:t>
          </a:r>
          <a:r>
            <a:rPr kumimoji="1" lang="ja-JP" altLang="ja-JP" sz="1100">
              <a:solidFill>
                <a:schemeClr val="dk1"/>
              </a:solidFill>
              <a:effectLst/>
              <a:latin typeface="+mn-lt"/>
              <a:ea typeface="+mn-ea"/>
              <a:cs typeface="+mn-cs"/>
            </a:rPr>
            <a:t>円で、毎年ほぼ横ばいとなっているが、全国平均・茨城県平均と比べると上回っている。これは道路延長が長く，維持補修に係る経費が高い状況となっていることによるものである。教育費は、住民一人あたり</a:t>
          </a:r>
          <a:r>
            <a:rPr kumimoji="1" lang="en-US" altLang="ja-JP" sz="1100">
              <a:solidFill>
                <a:schemeClr val="dk1"/>
              </a:solidFill>
              <a:effectLst/>
              <a:latin typeface="+mn-lt"/>
              <a:ea typeface="+mn-ea"/>
              <a:cs typeface="+mn-cs"/>
            </a:rPr>
            <a:t>66,602</a:t>
          </a:r>
          <a:r>
            <a:rPr kumimoji="1" lang="ja-JP" altLang="ja-JP" sz="1100">
              <a:solidFill>
                <a:schemeClr val="dk1"/>
              </a:solidFill>
              <a:effectLst/>
              <a:latin typeface="+mn-lt"/>
              <a:ea typeface="+mn-ea"/>
              <a:cs typeface="+mn-cs"/>
            </a:rPr>
            <a:t>円で、前年に比べて</a:t>
          </a:r>
          <a:r>
            <a:rPr kumimoji="1" lang="en-US" altLang="ja-JP" sz="1100">
              <a:solidFill>
                <a:schemeClr val="dk1"/>
              </a:solidFill>
              <a:effectLst/>
              <a:latin typeface="+mn-lt"/>
              <a:ea typeface="+mn-ea"/>
              <a:cs typeface="+mn-cs"/>
            </a:rPr>
            <a:t>7,822</a:t>
          </a:r>
          <a:r>
            <a:rPr kumimoji="1" lang="ja-JP" altLang="ja-JP" sz="1100">
              <a:solidFill>
                <a:schemeClr val="dk1"/>
              </a:solidFill>
              <a:effectLst/>
              <a:latin typeface="+mn-lt"/>
              <a:ea typeface="+mn-ea"/>
              <a:cs typeface="+mn-cs"/>
            </a:rPr>
            <a:t>円増加した。これは、公共施設の大規模改修工事に</a:t>
          </a:r>
          <a:r>
            <a:rPr kumimoji="1" lang="ja-JP" altLang="en-US" sz="1100">
              <a:solidFill>
                <a:schemeClr val="dk1"/>
              </a:solidFill>
              <a:effectLst/>
              <a:latin typeface="+mn-lt"/>
              <a:ea typeface="+mn-ea"/>
              <a:cs typeface="+mn-cs"/>
            </a:rPr>
            <a:t>起因するものである。</a:t>
          </a:r>
          <a:r>
            <a:rPr kumimoji="1" lang="ja-JP" altLang="ja-JP" sz="1100">
              <a:solidFill>
                <a:schemeClr val="dk1"/>
              </a:solidFill>
              <a:effectLst/>
              <a:latin typeface="+mn-lt"/>
              <a:ea typeface="+mn-ea"/>
              <a:cs typeface="+mn-cs"/>
            </a:rPr>
            <a:t>公債費は、住民一人あた</a:t>
          </a:r>
          <a:r>
            <a:rPr kumimoji="1" lang="en-US" altLang="ja-JP" sz="1100">
              <a:solidFill>
                <a:schemeClr val="dk1"/>
              </a:solidFill>
              <a:effectLst/>
              <a:latin typeface="+mn-lt"/>
              <a:ea typeface="+mn-ea"/>
              <a:cs typeface="+mn-cs"/>
            </a:rPr>
            <a:t>59,867</a:t>
          </a:r>
          <a:r>
            <a:rPr kumimoji="1" lang="ja-JP" altLang="ja-JP" sz="1100">
              <a:solidFill>
                <a:schemeClr val="dk1"/>
              </a:solidFill>
              <a:effectLst/>
              <a:latin typeface="+mn-lt"/>
              <a:ea typeface="+mn-ea"/>
              <a:cs typeface="+mn-cs"/>
            </a:rPr>
            <a:t>円で、類似団体平均と比べると</a:t>
          </a:r>
          <a:r>
            <a:rPr kumimoji="1" lang="en-US" altLang="ja-JP" sz="1100">
              <a:solidFill>
                <a:schemeClr val="dk1"/>
              </a:solidFill>
              <a:effectLst/>
              <a:latin typeface="+mn-lt"/>
              <a:ea typeface="+mn-ea"/>
              <a:cs typeface="+mn-cs"/>
            </a:rPr>
            <a:t>11,610</a:t>
          </a:r>
          <a:r>
            <a:rPr kumimoji="1" lang="ja-JP" altLang="ja-JP" sz="1100">
              <a:solidFill>
                <a:schemeClr val="dk1"/>
              </a:solidFill>
              <a:effectLst/>
              <a:latin typeface="+mn-lt"/>
              <a:ea typeface="+mn-ea"/>
              <a:cs typeface="+mn-cs"/>
            </a:rPr>
            <a:t>円下回っているが、今後、庁舎建設や東関道水戸線整備に伴う地域振興施設の設置等により、公債費が増加することが見込まれる。</a:t>
          </a:r>
          <a:r>
            <a:rPr kumimoji="1" lang="ja-JP" altLang="en-US" sz="1100">
              <a:solidFill>
                <a:schemeClr val="dk1"/>
              </a:solidFill>
              <a:effectLst/>
              <a:latin typeface="+mn-lt"/>
              <a:ea typeface="+mn-ea"/>
              <a:cs typeface="+mn-cs"/>
            </a:rPr>
            <a:t>災害復旧費は、台風２号の影響等により発生した、道路・河川の損壊や土砂崩れ等の復旧工事に伴い、前年度比で皆増の</a:t>
          </a:r>
          <a:r>
            <a:rPr kumimoji="1" lang="en-US" altLang="ja-JP" sz="1100">
              <a:solidFill>
                <a:schemeClr val="dk1"/>
              </a:solidFill>
              <a:effectLst/>
              <a:latin typeface="+mn-lt"/>
              <a:ea typeface="+mn-ea"/>
              <a:cs typeface="+mn-cs"/>
            </a:rPr>
            <a:t>6,080</a:t>
          </a:r>
          <a:r>
            <a:rPr kumimoji="1" lang="ja-JP" altLang="en-US" sz="1100">
              <a:solidFill>
                <a:schemeClr val="dk1"/>
              </a:solidFill>
              <a:effectLst/>
              <a:latin typeface="+mn-lt"/>
              <a:ea typeface="+mn-ea"/>
              <a:cs typeface="+mn-cs"/>
            </a:rPr>
            <a:t>円となり、類似団体平均を</a:t>
          </a:r>
          <a:r>
            <a:rPr kumimoji="1" lang="en-US" altLang="ja-JP" sz="1100">
              <a:solidFill>
                <a:schemeClr val="dk1"/>
              </a:solidFill>
              <a:effectLst/>
              <a:latin typeface="+mn-lt"/>
              <a:ea typeface="+mn-ea"/>
              <a:cs typeface="+mn-cs"/>
            </a:rPr>
            <a:t>308</a:t>
          </a:r>
          <a:r>
            <a:rPr kumimoji="1" lang="ja-JP" altLang="en-US" sz="1100">
              <a:solidFill>
                <a:schemeClr val="dk1"/>
              </a:solidFill>
              <a:effectLst/>
              <a:latin typeface="+mn-lt"/>
              <a:ea typeface="+mn-ea"/>
              <a:cs typeface="+mn-cs"/>
            </a:rPr>
            <a:t>円上回った。</a:t>
          </a:r>
          <a:endParaRPr kumimoji="1" lang="en-US" altLang="ja-JP" sz="1100">
            <a:solidFill>
              <a:schemeClr val="dk1"/>
            </a:solidFill>
            <a:effectLst/>
            <a:latin typeface="+mn-lt"/>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茨城県行方市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財政調整基金については、決算剰余金を積立て、一般財源の不足部分に取崩を行っているが、令和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年度は、市税の増</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により取り崩しを行わなかったため残高が</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a:t>
          </a:r>
          <a:r>
            <a:rPr kumimoji="1" lang="ja-JP" altLang="en-US" sz="1100">
              <a:solidFill>
                <a:schemeClr val="dk1"/>
              </a:solidFill>
              <a:effectLst/>
              <a:latin typeface="+mn-lt"/>
              <a:ea typeface="+mn-ea"/>
              <a:cs typeface="+mn-cs"/>
            </a:rPr>
            <a:t>、基金残高は</a:t>
          </a:r>
          <a:r>
            <a:rPr kumimoji="1" lang="en-US" altLang="ja-JP" sz="1100">
              <a:solidFill>
                <a:schemeClr val="dk1"/>
              </a:solidFill>
              <a:effectLst/>
              <a:latin typeface="+mn-lt"/>
              <a:ea typeface="+mn-ea"/>
              <a:cs typeface="+mn-cs"/>
            </a:rPr>
            <a:t>25</a:t>
          </a:r>
          <a:r>
            <a:rPr kumimoji="1" lang="ja-JP" altLang="en-US"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6,900</a:t>
          </a:r>
          <a:r>
            <a:rPr kumimoji="1" lang="ja-JP" altLang="en-US" sz="1100">
              <a:solidFill>
                <a:schemeClr val="dk1"/>
              </a:solidFill>
              <a:effectLst/>
              <a:latin typeface="+mn-lt"/>
              <a:ea typeface="+mn-ea"/>
              <a:cs typeface="+mn-cs"/>
            </a:rPr>
            <a:t>万円と前年度比で</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8,600</a:t>
          </a:r>
          <a:r>
            <a:rPr kumimoji="1" lang="ja-JP" altLang="en-US" sz="1100">
              <a:solidFill>
                <a:schemeClr val="dk1"/>
              </a:solidFill>
              <a:effectLst/>
              <a:latin typeface="+mn-lt"/>
              <a:ea typeface="+mn-ea"/>
              <a:cs typeface="+mn-cs"/>
            </a:rPr>
            <a:t>万円の増となった。</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、財源不足が見込まれることや、災害等への備え</a:t>
          </a:r>
          <a:r>
            <a:rPr kumimoji="1" lang="ja-JP" altLang="en-US" sz="1100">
              <a:solidFill>
                <a:schemeClr val="dk1"/>
              </a:solidFill>
              <a:effectLst/>
              <a:latin typeface="+mn-lt"/>
              <a:ea typeface="+mn-ea"/>
              <a:cs typeface="+mn-cs"/>
            </a:rPr>
            <a:t>を考慮</a:t>
          </a:r>
          <a:r>
            <a:rPr kumimoji="1" lang="ja-JP" altLang="ja-JP" sz="1100">
              <a:solidFill>
                <a:schemeClr val="dk1"/>
              </a:solidFill>
              <a:effectLst/>
              <a:latin typeface="+mn-lt"/>
              <a:ea typeface="+mn-ea"/>
              <a:cs typeface="+mn-cs"/>
            </a:rPr>
            <a:t>して、</a:t>
          </a:r>
          <a:r>
            <a:rPr kumimoji="1" lang="ja-JP" altLang="en-US" sz="1100">
              <a:solidFill>
                <a:schemeClr val="dk1"/>
              </a:solidFill>
              <a:effectLst/>
              <a:latin typeface="+mn-lt"/>
              <a:ea typeface="+mn-ea"/>
              <a:cs typeface="+mn-cs"/>
            </a:rPr>
            <a:t>標準財政規模の</a:t>
          </a:r>
          <a:r>
            <a:rPr kumimoji="1" lang="en-US" altLang="ja-JP" sz="1100">
              <a:solidFill>
                <a:schemeClr val="dk1"/>
              </a:solidFill>
              <a:effectLst/>
              <a:latin typeface="+mn-lt"/>
              <a:ea typeface="+mn-ea"/>
              <a:cs typeface="+mn-cs"/>
            </a:rPr>
            <a:t>20</a:t>
          </a:r>
          <a:r>
            <a:rPr kumimoji="1" lang="ja-JP" altLang="en-US" sz="1100">
              <a:solidFill>
                <a:schemeClr val="dk1"/>
              </a:solidFill>
              <a:effectLst/>
              <a:latin typeface="+mn-lt"/>
              <a:ea typeface="+mn-ea"/>
              <a:cs typeface="+mn-cs"/>
            </a:rPr>
            <a:t>％程度を維持していきたい。</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実質収支額については、前年度に比べ</a:t>
          </a:r>
          <a:r>
            <a:rPr kumimoji="1" lang="en-US" altLang="ja-JP" sz="1100">
              <a:solidFill>
                <a:schemeClr val="dk1"/>
              </a:solidFill>
              <a:effectLst/>
              <a:latin typeface="+mn-lt"/>
              <a:ea typeface="+mn-ea"/>
              <a:cs typeface="+mn-cs"/>
            </a:rPr>
            <a:t>1.24</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増</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実質単年度収支については、</a:t>
          </a:r>
          <a:r>
            <a:rPr kumimoji="1" lang="en-US" altLang="ja-JP" sz="1100">
              <a:solidFill>
                <a:schemeClr val="dk1"/>
              </a:solidFill>
              <a:effectLst/>
              <a:latin typeface="+mn-lt"/>
              <a:ea typeface="+mn-ea"/>
              <a:cs typeface="+mn-cs"/>
            </a:rPr>
            <a:t>1.31</a:t>
          </a:r>
          <a:r>
            <a:rPr kumimoji="1" lang="ja-JP" altLang="en-US" sz="1100">
              <a:solidFill>
                <a:schemeClr val="dk1"/>
              </a:solidFill>
              <a:effectLst/>
              <a:latin typeface="+mn-lt"/>
              <a:ea typeface="+mn-ea"/>
              <a:cs typeface="+mn-cs"/>
            </a:rPr>
            <a:t>％の増となった。</a:t>
          </a:r>
          <a:r>
            <a:rPr kumimoji="1" lang="ja-JP" altLang="ja-JP" sz="1100">
              <a:solidFill>
                <a:schemeClr val="dk1"/>
              </a:solidFill>
              <a:effectLst/>
              <a:latin typeface="+mn-lt"/>
              <a:ea typeface="+mn-ea"/>
              <a:cs typeface="+mn-cs"/>
            </a:rPr>
            <a:t>これは、歳出削減に取り組んだことによるものであり、今後も適正な数値になるよう努める。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茨城県行方市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一般会計・特別会計における実質収支額、水道事業会計・下水道事業会計に係る資金不足・剰余金について全て黒字であるため、連結実質赤字比率はない。</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茨城県行方市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震災直後に</a:t>
          </a:r>
          <a:r>
            <a:rPr kumimoji="1" lang="ja-JP" altLang="ja-JP" sz="1100">
              <a:solidFill>
                <a:schemeClr val="dk1"/>
              </a:solidFill>
              <a:effectLst/>
              <a:latin typeface="+mn-lt"/>
              <a:ea typeface="+mn-ea"/>
              <a:cs typeface="+mn-cs"/>
            </a:rPr>
            <a:t>統合小学校建設事業に充当した</a:t>
          </a:r>
          <a:r>
            <a:rPr kumimoji="1" lang="ja-JP" altLang="en-US" sz="1100">
              <a:solidFill>
                <a:schemeClr val="dk1"/>
              </a:solidFill>
              <a:effectLst/>
              <a:latin typeface="+mn-lt"/>
              <a:ea typeface="+mn-ea"/>
              <a:cs typeface="+mn-cs"/>
            </a:rPr>
            <a:t>旧緊急防災・減災事業債の償還が進んでいるため</a:t>
          </a:r>
          <a:r>
            <a:rPr kumimoji="1" lang="ja-JP" altLang="ja-JP" sz="1100">
              <a:solidFill>
                <a:schemeClr val="dk1"/>
              </a:solidFill>
              <a:effectLst/>
              <a:latin typeface="+mn-lt"/>
              <a:ea typeface="+mn-ea"/>
              <a:cs typeface="+mn-cs"/>
            </a:rPr>
            <a:t>、元利償還金は</a:t>
          </a:r>
          <a:r>
            <a:rPr kumimoji="1" lang="ja-JP" altLang="en-US" sz="1100">
              <a:solidFill>
                <a:schemeClr val="dk1"/>
              </a:solidFill>
              <a:effectLst/>
              <a:latin typeface="+mn-lt"/>
              <a:ea typeface="+mn-ea"/>
              <a:cs typeface="+mn-cs"/>
            </a:rPr>
            <a:t>前年度比で</a:t>
          </a:r>
          <a:r>
            <a:rPr kumimoji="1" lang="en-US" altLang="ja-JP" sz="1100">
              <a:solidFill>
                <a:schemeClr val="dk1"/>
              </a:solidFill>
              <a:effectLst/>
              <a:latin typeface="+mn-lt"/>
              <a:ea typeface="+mn-ea"/>
              <a:cs typeface="+mn-cs"/>
            </a:rPr>
            <a:t>9,100</a:t>
          </a:r>
          <a:r>
            <a:rPr kumimoji="1" lang="ja-JP" altLang="en-US" sz="1100">
              <a:solidFill>
                <a:schemeClr val="dk1"/>
              </a:solidFill>
              <a:effectLst/>
              <a:latin typeface="+mn-lt"/>
              <a:ea typeface="+mn-ea"/>
              <a:cs typeface="+mn-cs"/>
            </a:rPr>
            <a:t>万円の減となった。算入公債費等については、合</a:t>
          </a:r>
          <a:r>
            <a:rPr kumimoji="1" lang="ja-JP" altLang="ja-JP" sz="1100">
              <a:solidFill>
                <a:schemeClr val="dk1"/>
              </a:solidFill>
              <a:effectLst/>
              <a:latin typeface="+mn-lt"/>
              <a:ea typeface="+mn-ea"/>
              <a:cs typeface="+mn-cs"/>
            </a:rPr>
            <a:t>併特例債、緊急防災減災事業債、過疎対策事業債</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の交付税算入率の大きい有利な地方債</a:t>
          </a:r>
          <a:r>
            <a:rPr kumimoji="1" lang="ja-JP" altLang="en-US" sz="1100">
              <a:solidFill>
                <a:schemeClr val="dk1"/>
              </a:solidFill>
              <a:effectLst/>
              <a:latin typeface="+mn-lt"/>
              <a:ea typeface="+mn-ea"/>
              <a:cs typeface="+mn-cs"/>
            </a:rPr>
            <a:t>を優先的に</a:t>
          </a:r>
          <a:r>
            <a:rPr kumimoji="1" lang="ja-JP" altLang="ja-JP" sz="1100">
              <a:solidFill>
                <a:schemeClr val="dk1"/>
              </a:solidFill>
              <a:effectLst/>
              <a:latin typeface="+mn-lt"/>
              <a:ea typeface="+mn-ea"/>
              <a:cs typeface="+mn-cs"/>
            </a:rPr>
            <a:t>借入対象としている</a:t>
          </a:r>
          <a:r>
            <a:rPr kumimoji="1" lang="ja-JP" altLang="en-US" sz="1100">
              <a:solidFill>
                <a:schemeClr val="dk1"/>
              </a:solidFill>
              <a:effectLst/>
              <a:latin typeface="+mn-lt"/>
              <a:ea typeface="+mn-ea"/>
              <a:cs typeface="+mn-cs"/>
            </a:rPr>
            <a:t>ものの、償還額が借入額を上回っているため、前年度比で</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1,100</a:t>
          </a:r>
          <a:r>
            <a:rPr kumimoji="1" lang="ja-JP" altLang="en-US" sz="1100">
              <a:solidFill>
                <a:schemeClr val="dk1"/>
              </a:solidFill>
              <a:effectLst/>
              <a:latin typeface="+mn-lt"/>
              <a:ea typeface="+mn-ea"/>
              <a:cs typeface="+mn-cs"/>
            </a:rPr>
            <a:t>万円の減となった。</a:t>
          </a:r>
          <a:r>
            <a:rPr kumimoji="1" lang="ja-JP" altLang="ja-JP" sz="1100">
              <a:solidFill>
                <a:schemeClr val="dk1"/>
              </a:solidFill>
              <a:effectLst/>
              <a:latin typeface="+mn-lt"/>
              <a:ea typeface="+mn-ea"/>
              <a:cs typeface="+mn-cs"/>
            </a:rPr>
            <a:t>今後については、元利償還金が増加することが考えられることから、地方債を充当する事業の選択や基金の活用を図っていく</a:t>
          </a:r>
          <a:r>
            <a:rPr kumimoji="1" lang="ja-JP" altLang="en-US" sz="1100">
              <a:solidFill>
                <a:schemeClr val="dk1"/>
              </a:solidFill>
              <a:effectLst/>
              <a:latin typeface="+mn-lt"/>
              <a:ea typeface="+mn-ea"/>
              <a:cs typeface="+mn-cs"/>
            </a:rPr>
            <a:t>。</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満期一括償還借入を利用していないため、該当なし</a:t>
          </a:r>
          <a:r>
            <a:rPr kumimoji="1" lang="ja-JP" altLang="en-US" sz="1000">
              <a:solidFill>
                <a:schemeClr val="dk1"/>
              </a:solidFill>
              <a:effectLst/>
              <a:latin typeface="ＭＳ ゴシック" pitchFamily="49" charset="-128"/>
              <a:ea typeface="ＭＳ ゴシック" pitchFamily="49" charset="-128"/>
              <a:cs typeface="+mn-cs"/>
            </a:rPr>
            <a:t>。</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茨城県行方市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年度も前年同様、市債発行額を抑制したことに加え、</a:t>
          </a:r>
          <a:r>
            <a:rPr kumimoji="1" lang="ja-JP" altLang="en-US" sz="1100">
              <a:solidFill>
                <a:schemeClr val="dk1"/>
              </a:solidFill>
              <a:effectLst/>
              <a:latin typeface="+mn-lt"/>
              <a:ea typeface="+mn-ea"/>
              <a:cs typeface="+mn-cs"/>
            </a:rPr>
            <a:t>市債の</a:t>
          </a:r>
          <a:r>
            <a:rPr kumimoji="1" lang="ja-JP" altLang="ja-JP" sz="1100">
              <a:solidFill>
                <a:schemeClr val="dk1"/>
              </a:solidFill>
              <a:effectLst/>
              <a:latin typeface="+mn-lt"/>
              <a:ea typeface="+mn-ea"/>
              <a:cs typeface="+mn-cs"/>
            </a:rPr>
            <a:t>償還が進んだため、一般会計等に係る地方債の現在高</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減少した。また、公営企業債等繰入見込額、組合等負担等見込額</a:t>
          </a:r>
          <a:r>
            <a:rPr kumimoji="1" lang="ja-JP" altLang="en-US" sz="1100">
              <a:solidFill>
                <a:schemeClr val="dk1"/>
              </a:solidFill>
              <a:effectLst/>
              <a:latin typeface="+mn-lt"/>
              <a:ea typeface="+mn-ea"/>
              <a:cs typeface="+mn-cs"/>
            </a:rPr>
            <a:t>も減少しており</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これに伴い</a:t>
          </a:r>
          <a:r>
            <a:rPr kumimoji="1" lang="ja-JP" altLang="ja-JP" sz="1100">
              <a:solidFill>
                <a:schemeClr val="dk1"/>
              </a:solidFill>
              <a:effectLst/>
              <a:latin typeface="+mn-lt"/>
              <a:ea typeface="+mn-ea"/>
              <a:cs typeface="+mn-cs"/>
            </a:rPr>
            <a:t>将来負担額は減少した。充当可能財源等は、剰余金等の積み増しや基金の取り崩し額の減により増加している。基準財政需要額算入見込額は、道路橋りょう費や下水道費の算入見込額が減少したことにより減少している。今後</a:t>
          </a:r>
          <a:r>
            <a:rPr kumimoji="1" lang="ja-JP" altLang="en-US" sz="1100">
              <a:solidFill>
                <a:schemeClr val="dk1"/>
              </a:solidFill>
              <a:effectLst/>
              <a:latin typeface="+mn-lt"/>
              <a:ea typeface="+mn-ea"/>
              <a:cs typeface="+mn-cs"/>
            </a:rPr>
            <a:t>は、庁舎建設や東関道水戸線整備に伴う地域振興施設の設置等が見込まれるため、地方債借入額・基金繰入額の増により地方債残高が増加し基金残高は減少していく想定であり、将来負担比率は上昇する見通しである。引き続き、有利な地方債や民間資金等を有効活用し、財政負担の抑制を図っていくとともに、計画に基づき公共施設の統廃合の推進と管理費の縮減に努めていく。</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茨城県行方市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前年度剰余金や市税の増</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による令和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年度剰余金</a:t>
          </a:r>
          <a:r>
            <a:rPr kumimoji="1" lang="ja-JP" altLang="en-US" sz="1100">
              <a:solidFill>
                <a:schemeClr val="dk1"/>
              </a:solidFill>
              <a:effectLst/>
              <a:latin typeface="+mn-lt"/>
              <a:ea typeface="+mn-ea"/>
              <a:cs typeface="+mn-cs"/>
            </a:rPr>
            <a:t>等の</a:t>
          </a:r>
          <a:r>
            <a:rPr kumimoji="1" lang="en-US" altLang="ja-JP" sz="1100">
              <a:solidFill>
                <a:schemeClr val="dk1"/>
              </a:solidFill>
              <a:effectLst/>
              <a:latin typeface="+mn-lt"/>
              <a:ea typeface="+mn-ea"/>
              <a:cs typeface="+mn-cs"/>
            </a:rPr>
            <a:t>14</a:t>
          </a:r>
          <a:r>
            <a:rPr kumimoji="1" lang="ja-JP" altLang="en-US"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3,800</a:t>
          </a:r>
          <a:r>
            <a:rPr kumimoji="1" lang="ja-JP" altLang="ja-JP" sz="1100">
              <a:solidFill>
                <a:schemeClr val="dk1"/>
              </a:solidFill>
              <a:effectLst/>
              <a:latin typeface="+mn-lt"/>
              <a:ea typeface="+mn-ea"/>
              <a:cs typeface="+mn-cs"/>
            </a:rPr>
            <a:t>万円を基金に積立を行った。</a:t>
          </a:r>
          <a:endParaRPr lang="ja-JP" altLang="ja-JP" sz="1400">
            <a:effectLst/>
          </a:endParaRPr>
        </a:p>
        <a:p>
          <a:r>
            <a:rPr kumimoji="1" lang="ja-JP" altLang="ja-JP" sz="1100">
              <a:solidFill>
                <a:schemeClr val="dk1"/>
              </a:solidFill>
              <a:effectLst/>
              <a:latin typeface="+mn-lt"/>
              <a:ea typeface="+mn-ea"/>
              <a:cs typeface="+mn-cs"/>
            </a:rPr>
            <a:t>一方、事業の財源として</a:t>
          </a:r>
          <a:r>
            <a:rPr kumimoji="1" lang="en-US" altLang="ja-JP" sz="1100">
              <a:solidFill>
                <a:schemeClr val="dk1"/>
              </a:solidFill>
              <a:effectLst/>
              <a:latin typeface="+mn-lt"/>
              <a:ea typeface="+mn-ea"/>
              <a:cs typeface="+mn-cs"/>
            </a:rPr>
            <a:t>10</a:t>
          </a:r>
          <a:r>
            <a:rPr kumimoji="1" lang="ja-JP" altLang="en-US"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300</a:t>
          </a:r>
          <a:r>
            <a:rPr kumimoji="1" lang="ja-JP" altLang="ja-JP" sz="1100">
              <a:solidFill>
                <a:schemeClr val="dk1"/>
              </a:solidFill>
              <a:effectLst/>
              <a:latin typeface="+mn-lt"/>
              <a:ea typeface="+mn-ea"/>
              <a:cs typeface="+mn-cs"/>
            </a:rPr>
            <a:t>万円</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取り崩しを行ったため、差引</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3,500</a:t>
          </a:r>
          <a:r>
            <a:rPr kumimoji="1" lang="ja-JP" altLang="ja-JP" sz="1100">
              <a:solidFill>
                <a:schemeClr val="dk1"/>
              </a:solidFill>
              <a:effectLst/>
              <a:latin typeface="+mn-lt"/>
              <a:ea typeface="+mn-ea"/>
              <a:cs typeface="+mn-cs"/>
            </a:rPr>
            <a:t>万円の増となった。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今後、一般財源の不足や自然災害への対応、施設の改修等に要する経費を賄うため、基金からの取り崩し額が増加し、基金残高は減少していくと思われる。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合併振興基金：合併特例債による基金積立</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新市建設計画に掲げた事業へ充当。</a:t>
          </a:r>
          <a:endParaRPr lang="ja-JP" altLang="ja-JP" sz="1400">
            <a:effectLst/>
          </a:endParaRPr>
        </a:p>
        <a:p>
          <a:r>
            <a:rPr kumimoji="1" lang="ja-JP" altLang="ja-JP" sz="1100">
              <a:solidFill>
                <a:schemeClr val="dk1"/>
              </a:solidFill>
              <a:effectLst/>
              <a:latin typeface="+mn-lt"/>
              <a:ea typeface="+mn-ea"/>
              <a:cs typeface="+mn-cs"/>
            </a:rPr>
            <a:t>公共施設整備基金：</a:t>
          </a:r>
          <a:r>
            <a:rPr kumimoji="1" lang="ja-JP" altLang="en-US" sz="1100">
              <a:solidFill>
                <a:schemeClr val="dk1"/>
              </a:solidFill>
              <a:effectLst/>
              <a:latin typeface="+mn-lt"/>
              <a:ea typeface="+mn-ea"/>
              <a:cs typeface="+mn-cs"/>
            </a:rPr>
            <a:t>道路等のインフラ施設や公共</a:t>
          </a:r>
          <a:r>
            <a:rPr kumimoji="1" lang="ja-JP" altLang="ja-JP" sz="1100">
              <a:solidFill>
                <a:schemeClr val="dk1"/>
              </a:solidFill>
              <a:effectLst/>
              <a:latin typeface="+mn-lt"/>
              <a:ea typeface="+mn-ea"/>
              <a:cs typeface="+mn-cs"/>
            </a:rPr>
            <a:t>施設の改修等への活用。</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行方市ふるさと応援寄附金基金：ふるさと応援寄附金による基金積立。こどもを育む事業等の５事業へ充当。</a:t>
          </a:r>
          <a:endParaRPr lang="ja-JP" altLang="ja-JP" sz="1400">
            <a:effectLst/>
          </a:endParaRPr>
        </a:p>
        <a:p>
          <a:r>
            <a:rPr kumimoji="1" lang="ja-JP" altLang="ja-JP" sz="1100">
              <a:solidFill>
                <a:schemeClr val="dk1"/>
              </a:solidFill>
              <a:effectLst/>
              <a:latin typeface="+mn-lt"/>
              <a:ea typeface="+mn-ea"/>
              <a:cs typeface="+mn-cs"/>
            </a:rPr>
            <a:t>行方市公共交通システム事業基金：再編関連訓練移転等交付金を活用し、市民のニーズにあった公共交通の実現を図るため、公共交通の整備運営に活用している。　</a:t>
          </a:r>
          <a:endParaRPr lang="ja-JP" altLang="ja-JP" sz="1400">
            <a:effectLst/>
          </a:endParaRPr>
        </a:p>
        <a:p>
          <a:r>
            <a:rPr kumimoji="1" lang="ja-JP" altLang="en-US" sz="1100">
              <a:solidFill>
                <a:schemeClr val="dk1"/>
              </a:solidFill>
              <a:effectLst/>
              <a:latin typeface="+mn-lt"/>
              <a:ea typeface="+mn-ea"/>
              <a:cs typeface="+mn-cs"/>
            </a:rPr>
            <a:t>行方市防災まちづくり事業基金</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特定防衛施設周辺整備調整交付金を活用し、</a:t>
          </a:r>
          <a:r>
            <a:rPr lang="ja-JP" altLang="en-US" sz="1100">
              <a:solidFill>
                <a:schemeClr val="dk1"/>
              </a:solidFill>
              <a:effectLst/>
              <a:latin typeface="+mn-lt"/>
              <a:ea typeface="+mn-ea"/>
              <a:cs typeface="+mn-cs"/>
            </a:rPr>
            <a:t>災害などの緊急情報や行政情報の提供を図るため、災害に強い地域社会の形成に活用している。</a:t>
          </a:r>
          <a:endParaRPr lang="en-US" altLang="ja-JP" sz="1100">
            <a:solidFill>
              <a:schemeClr val="dk1"/>
            </a:solidFill>
            <a:effectLst/>
            <a:latin typeface="+mn-lt"/>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合併振興基金：基金の利息分を積立し、観光振興事業への補助金や医師確保のための寄附講座開設寄附金等に</a:t>
          </a:r>
          <a:r>
            <a:rPr kumimoji="1" lang="en-US" altLang="ja-JP" sz="1100">
              <a:solidFill>
                <a:schemeClr val="dk1"/>
              </a:solidFill>
              <a:effectLst/>
              <a:latin typeface="+mn-lt"/>
              <a:ea typeface="+mn-ea"/>
              <a:cs typeface="+mn-cs"/>
            </a:rPr>
            <a:t>3,900</a:t>
          </a:r>
          <a:r>
            <a:rPr kumimoji="1" lang="ja-JP" altLang="ja-JP" sz="1100">
              <a:solidFill>
                <a:schemeClr val="dk1"/>
              </a:solidFill>
              <a:effectLst/>
              <a:latin typeface="+mn-lt"/>
              <a:ea typeface="+mn-ea"/>
              <a:cs typeface="+mn-cs"/>
            </a:rPr>
            <a:t>万円を取り崩した。</a:t>
          </a:r>
          <a:endParaRPr lang="ja-JP" altLang="ja-JP" sz="1400">
            <a:effectLst/>
          </a:endParaRPr>
        </a:p>
        <a:p>
          <a:r>
            <a:rPr kumimoji="1" lang="ja-JP" altLang="ja-JP" sz="1100">
              <a:solidFill>
                <a:schemeClr val="dk1"/>
              </a:solidFill>
              <a:effectLst/>
              <a:latin typeface="+mn-lt"/>
              <a:ea typeface="+mn-ea"/>
              <a:cs typeface="+mn-cs"/>
            </a:rPr>
            <a:t>公共施設整備基金：基金の利息分と決算剰余金を積立し、生活道路調査設計委託料</a:t>
          </a:r>
          <a:r>
            <a:rPr kumimoji="1" lang="ja-JP" altLang="en-US" sz="1100">
              <a:solidFill>
                <a:schemeClr val="dk1"/>
              </a:solidFill>
              <a:effectLst/>
              <a:latin typeface="+mn-lt"/>
              <a:ea typeface="+mn-ea"/>
              <a:cs typeface="+mn-cs"/>
            </a:rPr>
            <a:t>や</a:t>
          </a:r>
          <a:r>
            <a:rPr kumimoji="1" lang="ja-JP" altLang="ja-JP" sz="1100">
              <a:solidFill>
                <a:schemeClr val="dk1"/>
              </a:solidFill>
              <a:effectLst/>
              <a:latin typeface="+mn-lt"/>
              <a:ea typeface="+mn-ea"/>
              <a:cs typeface="+mn-cs"/>
            </a:rPr>
            <a:t>公有財産購入費</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に</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4,100</a:t>
          </a:r>
          <a:r>
            <a:rPr kumimoji="1" lang="ja-JP" altLang="ja-JP" sz="1100">
              <a:solidFill>
                <a:schemeClr val="dk1"/>
              </a:solidFill>
              <a:effectLst/>
              <a:latin typeface="+mn-lt"/>
              <a:ea typeface="+mn-ea"/>
              <a:cs typeface="+mn-cs"/>
            </a:rPr>
            <a:t>万円を取り崩した。</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行方市ふるさと応援寄附金基金：</a:t>
          </a:r>
          <a:r>
            <a:rPr kumimoji="1" lang="ja-JP" altLang="en-US" sz="1100">
              <a:solidFill>
                <a:schemeClr val="dk1"/>
              </a:solidFill>
              <a:effectLst/>
              <a:latin typeface="+mn-lt"/>
              <a:ea typeface="+mn-ea"/>
              <a:cs typeface="+mn-cs"/>
            </a:rPr>
            <a:t>令和５年度分の寄付額と基金の利息分を積立し、寄附金募集事業や子育て事業等に</a:t>
          </a:r>
          <a:r>
            <a:rPr kumimoji="1" lang="en-US" altLang="ja-JP" sz="1100">
              <a:solidFill>
                <a:schemeClr val="dk1"/>
              </a:solidFill>
              <a:effectLst/>
              <a:latin typeface="+mn-lt"/>
              <a:ea typeface="+mn-ea"/>
              <a:cs typeface="+mn-cs"/>
            </a:rPr>
            <a:t>6</a:t>
          </a:r>
          <a:r>
            <a:rPr kumimoji="1" lang="ja-JP" altLang="en-US"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6,500</a:t>
          </a:r>
          <a:r>
            <a:rPr kumimoji="1" lang="ja-JP" altLang="en-US" sz="1100">
              <a:solidFill>
                <a:schemeClr val="dk1"/>
              </a:solidFill>
              <a:effectLst/>
              <a:latin typeface="+mn-lt"/>
              <a:ea typeface="+mn-ea"/>
              <a:cs typeface="+mn-cs"/>
            </a:rPr>
            <a:t>万円を取り崩した。</a:t>
          </a:r>
          <a:endParaRPr lang="ja-JP" altLang="ja-JP" sz="1400">
            <a:effectLst/>
          </a:endParaRPr>
        </a:p>
        <a:p>
          <a:r>
            <a:rPr kumimoji="1" lang="ja-JP" altLang="ja-JP" sz="1100">
              <a:solidFill>
                <a:schemeClr val="dk1"/>
              </a:solidFill>
              <a:effectLst/>
              <a:latin typeface="+mn-lt"/>
              <a:ea typeface="+mn-ea"/>
              <a:cs typeface="+mn-cs"/>
            </a:rPr>
            <a:t>行方市公共交通システム事業基金：防衛省に提出した基金計画により</a:t>
          </a:r>
          <a:r>
            <a:rPr kumimoji="1" lang="en-US" altLang="ja-JP" sz="1100">
              <a:solidFill>
                <a:schemeClr val="dk1"/>
              </a:solidFill>
              <a:effectLst/>
              <a:latin typeface="+mn-lt"/>
              <a:ea typeface="+mn-ea"/>
              <a:cs typeface="+mn-cs"/>
            </a:rPr>
            <a:t>5,600</a:t>
          </a:r>
          <a:r>
            <a:rPr kumimoji="1" lang="ja-JP" altLang="ja-JP" sz="1100">
              <a:solidFill>
                <a:schemeClr val="dk1"/>
              </a:solidFill>
              <a:effectLst/>
              <a:latin typeface="+mn-lt"/>
              <a:ea typeface="+mn-ea"/>
              <a:cs typeface="+mn-cs"/>
            </a:rPr>
            <a:t>万円を積立、事業費の財源として</a:t>
          </a:r>
          <a:r>
            <a:rPr kumimoji="1" lang="en-US" altLang="ja-JP" sz="1100">
              <a:solidFill>
                <a:schemeClr val="dk1"/>
              </a:solidFill>
              <a:effectLst/>
              <a:latin typeface="+mn-lt"/>
              <a:ea typeface="+mn-ea"/>
              <a:cs typeface="+mn-cs"/>
            </a:rPr>
            <a:t>5,500</a:t>
          </a:r>
          <a:r>
            <a:rPr kumimoji="1" lang="ja-JP" altLang="ja-JP" sz="1100">
              <a:solidFill>
                <a:schemeClr val="dk1"/>
              </a:solidFill>
              <a:effectLst/>
              <a:latin typeface="+mn-lt"/>
              <a:ea typeface="+mn-ea"/>
              <a:cs typeface="+mn-cs"/>
            </a:rPr>
            <a:t>万円を取り崩した。</a:t>
          </a:r>
          <a:endParaRPr lang="ja-JP" altLang="ja-JP" sz="1400">
            <a:effectLst/>
          </a:endParaRPr>
        </a:p>
        <a:p>
          <a:r>
            <a:rPr kumimoji="1" lang="ja-JP" altLang="ja-JP" sz="1100">
              <a:solidFill>
                <a:schemeClr val="dk1"/>
              </a:solidFill>
              <a:effectLst/>
              <a:latin typeface="+mn-lt"/>
              <a:ea typeface="+mn-ea"/>
              <a:cs typeface="+mn-cs"/>
            </a:rPr>
            <a:t>行方市防災まちづくり事業基金：防衛省に提出した基金計画により</a:t>
          </a:r>
          <a:r>
            <a:rPr kumimoji="1" lang="en-US" altLang="ja-JP" sz="1100">
              <a:solidFill>
                <a:schemeClr val="dk1"/>
              </a:solidFill>
              <a:effectLst/>
              <a:latin typeface="+mn-lt"/>
              <a:ea typeface="+mn-ea"/>
              <a:cs typeface="+mn-cs"/>
            </a:rPr>
            <a:t>5,000</a:t>
          </a:r>
          <a:r>
            <a:rPr kumimoji="1" lang="ja-JP" altLang="ja-JP" sz="1100">
              <a:solidFill>
                <a:schemeClr val="dk1"/>
              </a:solidFill>
              <a:effectLst/>
              <a:latin typeface="+mn-lt"/>
              <a:ea typeface="+mn-ea"/>
              <a:cs typeface="+mn-cs"/>
            </a:rPr>
            <a:t>万円を積立</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事業費の財源として</a:t>
          </a:r>
          <a:r>
            <a:rPr kumimoji="1" lang="en-US" altLang="ja-JP" sz="1100">
              <a:solidFill>
                <a:schemeClr val="dk1"/>
              </a:solidFill>
              <a:effectLst/>
              <a:latin typeface="+mn-lt"/>
              <a:ea typeface="+mn-ea"/>
              <a:cs typeface="+mn-cs"/>
            </a:rPr>
            <a:t>1,800</a:t>
          </a:r>
          <a:r>
            <a:rPr kumimoji="1" lang="ja-JP" altLang="ja-JP" sz="1100">
              <a:solidFill>
                <a:schemeClr val="dk1"/>
              </a:solidFill>
              <a:effectLst/>
              <a:latin typeface="+mn-lt"/>
              <a:ea typeface="+mn-ea"/>
              <a:cs typeface="+mn-cs"/>
            </a:rPr>
            <a:t>万円を取り崩した。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合併振興基金：新市建設計画に掲げた事業へ充当する。</a:t>
          </a:r>
          <a:endParaRPr lang="ja-JP" altLang="ja-JP" sz="1400">
            <a:effectLst/>
          </a:endParaRPr>
        </a:p>
        <a:p>
          <a:r>
            <a:rPr kumimoji="1" lang="ja-JP" altLang="ja-JP" sz="1100">
              <a:solidFill>
                <a:schemeClr val="dk1"/>
              </a:solidFill>
              <a:effectLst/>
              <a:latin typeface="+mn-lt"/>
              <a:ea typeface="+mn-ea"/>
              <a:cs typeface="+mn-cs"/>
            </a:rPr>
            <a:t>公共施設整備基金：老朽化した施設の改修費用及び新庁舎の建設費用へ充当する。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行方市ふるさと応援寄附金基金：こどもを育む事業等の５事業へ充当</a:t>
          </a:r>
          <a:r>
            <a:rPr kumimoji="1" lang="ja-JP" altLang="en-US" sz="1100">
              <a:solidFill>
                <a:schemeClr val="dk1"/>
              </a:solidFill>
              <a:effectLst/>
              <a:latin typeface="+mn-lt"/>
              <a:ea typeface="+mn-ea"/>
              <a:cs typeface="+mn-cs"/>
            </a:rPr>
            <a:t>していく。</a:t>
          </a:r>
          <a:endParaRPr lang="ja-JP" altLang="ja-JP" sz="1400">
            <a:effectLst/>
          </a:endParaRPr>
        </a:p>
        <a:p>
          <a:r>
            <a:rPr kumimoji="1" lang="ja-JP" altLang="ja-JP" sz="1100">
              <a:solidFill>
                <a:schemeClr val="dk1"/>
              </a:solidFill>
              <a:effectLst/>
              <a:latin typeface="+mn-lt"/>
              <a:ea typeface="+mn-ea"/>
              <a:cs typeface="+mn-cs"/>
            </a:rPr>
            <a:t>行方市公共交通システム事業基金：市営路線バスやデマンドタクシーの運行等の事業へ充当していく。</a:t>
          </a:r>
          <a:endParaRPr lang="ja-JP" altLang="ja-JP" sz="1400">
            <a:effectLst/>
          </a:endParaRPr>
        </a:p>
        <a:p>
          <a:r>
            <a:rPr kumimoji="1" lang="ja-JP" altLang="ja-JP" sz="1100">
              <a:solidFill>
                <a:schemeClr val="dk1"/>
              </a:solidFill>
              <a:effectLst/>
              <a:latin typeface="+mn-lt"/>
              <a:ea typeface="+mn-ea"/>
              <a:cs typeface="+mn-cs"/>
            </a:rPr>
            <a:t>行方市防災まちづくり事業基金：</a:t>
          </a:r>
          <a:r>
            <a:rPr kumimoji="1" lang="ja-JP" altLang="en-US" sz="1100">
              <a:solidFill>
                <a:schemeClr val="dk1"/>
              </a:solidFill>
              <a:effectLst/>
              <a:latin typeface="+mn-lt"/>
              <a:ea typeface="+mn-ea"/>
              <a:cs typeface="+mn-cs"/>
            </a:rPr>
            <a:t>防災無線及び防災対応型エリア放送の維持管理費で充当していく。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前年度剰余金と市税の増収分や地方交付税の追加交付等による決算剰余金及び基金の利息分で</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8,600</a:t>
          </a:r>
          <a:r>
            <a:rPr kumimoji="1" lang="ja-JP" altLang="ja-JP" sz="1100">
              <a:solidFill>
                <a:schemeClr val="dk1"/>
              </a:solidFill>
              <a:effectLst/>
              <a:latin typeface="+mn-lt"/>
              <a:ea typeface="+mn-ea"/>
              <a:cs typeface="+mn-cs"/>
            </a:rPr>
            <a:t>万円を積み立てた。令和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年度は基金の取り崩しをしなかったため、積み立て分</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8,600</a:t>
          </a:r>
          <a:r>
            <a:rPr kumimoji="1" lang="ja-JP" altLang="ja-JP" sz="1100">
              <a:solidFill>
                <a:schemeClr val="dk1"/>
              </a:solidFill>
              <a:effectLst/>
              <a:latin typeface="+mn-lt"/>
              <a:ea typeface="+mn-ea"/>
              <a:cs typeface="+mn-cs"/>
            </a:rPr>
            <a:t>万円の増額となった。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財政調整基金残高としては標準財政規模の</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％を目標としているが、一般会計が財源不足となることが想定されるほか、災害などの緊急対策財源としても取り崩しを行わなければならないため、減少していく見込み。</a:t>
          </a:r>
          <a:endParaRPr lang="ja-JP" altLang="ja-JP" sz="1400">
            <a:effectLst/>
          </a:endParaRPr>
        </a:p>
        <a:p>
          <a:r>
            <a:rPr kumimoji="1" lang="ja-JP" altLang="ja-JP" sz="1100">
              <a:solidFill>
                <a:schemeClr val="dk1"/>
              </a:solidFill>
              <a:effectLst/>
              <a:latin typeface="+mn-lt"/>
              <a:ea typeface="+mn-ea"/>
              <a:cs typeface="+mn-cs"/>
            </a:rPr>
            <a:t>財源確保のため、標準財政規模の</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％程度を維持できるよう、基金の運用や歳入の確保及び歳出削減に取り組んでいく。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過疎地域持続的発展支援交付金</a:t>
          </a:r>
          <a:r>
            <a:rPr kumimoji="1" lang="ja-JP" altLang="en-US" sz="1100">
              <a:solidFill>
                <a:schemeClr val="dk1"/>
              </a:solidFill>
              <a:effectLst/>
              <a:latin typeface="+mn-lt"/>
              <a:ea typeface="+mn-ea"/>
              <a:cs typeface="+mn-cs"/>
            </a:rPr>
            <a:t>、普通交付税追加交付における臨時財政対策債分、</a:t>
          </a:r>
          <a:r>
            <a:rPr kumimoji="1" lang="ja-JP" altLang="ja-JP" sz="1100">
              <a:solidFill>
                <a:schemeClr val="dk1"/>
              </a:solidFill>
              <a:effectLst/>
              <a:latin typeface="+mn-lt"/>
              <a:ea typeface="+mn-ea"/>
              <a:cs typeface="+mn-cs"/>
            </a:rPr>
            <a:t>及び基金の利息分</a:t>
          </a:r>
          <a:r>
            <a:rPr kumimoji="1" lang="en-US" altLang="ja-JP" sz="1100">
              <a:solidFill>
                <a:schemeClr val="dk1"/>
              </a:solidFill>
              <a:effectLst/>
              <a:latin typeface="+mn-lt"/>
              <a:ea typeface="+mn-ea"/>
              <a:cs typeface="+mn-cs"/>
            </a:rPr>
            <a:t>5,900</a:t>
          </a:r>
          <a:r>
            <a:rPr kumimoji="1" lang="ja-JP" altLang="ja-JP" sz="1100">
              <a:solidFill>
                <a:schemeClr val="dk1"/>
              </a:solidFill>
              <a:effectLst/>
              <a:latin typeface="+mn-lt"/>
              <a:ea typeface="+mn-ea"/>
              <a:cs typeface="+mn-cs"/>
            </a:rPr>
            <a:t>万円を積立てた。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今後、公債費の増加が見込まれているため、計画的に取り崩しを行っていく予定である。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election activeCell="AM14" sqref="AM14:AT14"/>
    </sheetView>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 thickBot="1" x14ac:dyDescent="0.25">
      <c r="B2" s="182" t="s">
        <v>77</v>
      </c>
      <c r="C2" s="182"/>
      <c r="D2" s="183"/>
    </row>
    <row r="3" spans="1:119" ht="18.75" customHeight="1" thickBot="1" x14ac:dyDescent="0.25">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2">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5"/>
      <c r="AN4" s="445"/>
      <c r="AO4" s="445"/>
      <c r="AP4" s="445"/>
      <c r="AQ4" s="445"/>
      <c r="AR4" s="445"/>
      <c r="AS4" s="445"/>
      <c r="AT4" s="445"/>
      <c r="AU4" s="445"/>
      <c r="AV4" s="445"/>
      <c r="AW4" s="445"/>
      <c r="AX4" s="600"/>
      <c r="AY4" s="411" t="s">
        <v>87</v>
      </c>
      <c r="AZ4" s="412"/>
      <c r="BA4" s="412"/>
      <c r="BB4" s="412"/>
      <c r="BC4" s="412"/>
      <c r="BD4" s="412"/>
      <c r="BE4" s="412"/>
      <c r="BF4" s="412"/>
      <c r="BG4" s="412"/>
      <c r="BH4" s="412"/>
      <c r="BI4" s="412"/>
      <c r="BJ4" s="412"/>
      <c r="BK4" s="412"/>
      <c r="BL4" s="412"/>
      <c r="BM4" s="413"/>
      <c r="BN4" s="414">
        <v>20333276</v>
      </c>
      <c r="BO4" s="415"/>
      <c r="BP4" s="415"/>
      <c r="BQ4" s="415"/>
      <c r="BR4" s="415"/>
      <c r="BS4" s="415"/>
      <c r="BT4" s="415"/>
      <c r="BU4" s="416"/>
      <c r="BV4" s="414">
        <v>18854471</v>
      </c>
      <c r="BW4" s="415"/>
      <c r="BX4" s="415"/>
      <c r="BY4" s="415"/>
      <c r="BZ4" s="415"/>
      <c r="CA4" s="415"/>
      <c r="CB4" s="415"/>
      <c r="CC4" s="416"/>
      <c r="CD4" s="585" t="s">
        <v>88</v>
      </c>
      <c r="CE4" s="586"/>
      <c r="CF4" s="586"/>
      <c r="CG4" s="586"/>
      <c r="CH4" s="586"/>
      <c r="CI4" s="586"/>
      <c r="CJ4" s="586"/>
      <c r="CK4" s="586"/>
      <c r="CL4" s="586"/>
      <c r="CM4" s="586"/>
      <c r="CN4" s="586"/>
      <c r="CO4" s="586"/>
      <c r="CP4" s="586"/>
      <c r="CQ4" s="586"/>
      <c r="CR4" s="586"/>
      <c r="CS4" s="587"/>
      <c r="CT4" s="588">
        <v>7.1</v>
      </c>
      <c r="CU4" s="589"/>
      <c r="CV4" s="589"/>
      <c r="CW4" s="589"/>
      <c r="CX4" s="589"/>
      <c r="CY4" s="589"/>
      <c r="CZ4" s="589"/>
      <c r="DA4" s="590"/>
      <c r="DB4" s="588">
        <v>5.8</v>
      </c>
      <c r="DC4" s="589"/>
      <c r="DD4" s="589"/>
      <c r="DE4" s="589"/>
      <c r="DF4" s="589"/>
      <c r="DG4" s="589"/>
      <c r="DH4" s="589"/>
      <c r="DI4" s="590"/>
    </row>
    <row r="5" spans="1:119" ht="18.75" customHeight="1" x14ac:dyDescent="0.2">
      <c r="A5" s="181"/>
      <c r="B5" s="595"/>
      <c r="C5" s="446"/>
      <c r="D5" s="446"/>
      <c r="E5" s="596"/>
      <c r="F5" s="596"/>
      <c r="G5" s="596"/>
      <c r="H5" s="596"/>
      <c r="I5" s="596"/>
      <c r="J5" s="596"/>
      <c r="K5" s="596"/>
      <c r="L5" s="596"/>
      <c r="M5" s="596"/>
      <c r="N5" s="596"/>
      <c r="O5" s="596"/>
      <c r="P5" s="596"/>
      <c r="Q5" s="596"/>
      <c r="R5" s="444"/>
      <c r="S5" s="444"/>
      <c r="T5" s="444"/>
      <c r="U5" s="444"/>
      <c r="V5" s="599"/>
      <c r="W5" s="515"/>
      <c r="X5" s="445"/>
      <c r="Y5" s="445"/>
      <c r="Z5" s="445"/>
      <c r="AA5" s="445"/>
      <c r="AB5" s="446"/>
      <c r="AC5" s="444"/>
      <c r="AD5" s="445"/>
      <c r="AE5" s="445"/>
      <c r="AF5" s="445"/>
      <c r="AG5" s="445"/>
      <c r="AH5" s="445"/>
      <c r="AI5" s="445"/>
      <c r="AJ5" s="445"/>
      <c r="AK5" s="445"/>
      <c r="AL5" s="600"/>
      <c r="AM5" s="478" t="s">
        <v>89</v>
      </c>
      <c r="AN5" s="393"/>
      <c r="AO5" s="393"/>
      <c r="AP5" s="393"/>
      <c r="AQ5" s="393"/>
      <c r="AR5" s="393"/>
      <c r="AS5" s="393"/>
      <c r="AT5" s="394"/>
      <c r="AU5" s="466" t="s">
        <v>90</v>
      </c>
      <c r="AV5" s="467"/>
      <c r="AW5" s="467"/>
      <c r="AX5" s="467"/>
      <c r="AY5" s="399" t="s">
        <v>91</v>
      </c>
      <c r="AZ5" s="400"/>
      <c r="BA5" s="400"/>
      <c r="BB5" s="400"/>
      <c r="BC5" s="400"/>
      <c r="BD5" s="400"/>
      <c r="BE5" s="400"/>
      <c r="BF5" s="400"/>
      <c r="BG5" s="400"/>
      <c r="BH5" s="400"/>
      <c r="BI5" s="400"/>
      <c r="BJ5" s="400"/>
      <c r="BK5" s="400"/>
      <c r="BL5" s="400"/>
      <c r="BM5" s="401"/>
      <c r="BN5" s="419">
        <v>19502318</v>
      </c>
      <c r="BO5" s="420"/>
      <c r="BP5" s="420"/>
      <c r="BQ5" s="420"/>
      <c r="BR5" s="420"/>
      <c r="BS5" s="420"/>
      <c r="BT5" s="420"/>
      <c r="BU5" s="421"/>
      <c r="BV5" s="419">
        <v>18078513</v>
      </c>
      <c r="BW5" s="420"/>
      <c r="BX5" s="420"/>
      <c r="BY5" s="420"/>
      <c r="BZ5" s="420"/>
      <c r="CA5" s="420"/>
      <c r="CB5" s="420"/>
      <c r="CC5" s="421"/>
      <c r="CD5" s="428" t="s">
        <v>92</v>
      </c>
      <c r="CE5" s="373"/>
      <c r="CF5" s="373"/>
      <c r="CG5" s="373"/>
      <c r="CH5" s="373"/>
      <c r="CI5" s="373"/>
      <c r="CJ5" s="373"/>
      <c r="CK5" s="373"/>
      <c r="CL5" s="373"/>
      <c r="CM5" s="373"/>
      <c r="CN5" s="373"/>
      <c r="CO5" s="373"/>
      <c r="CP5" s="373"/>
      <c r="CQ5" s="373"/>
      <c r="CR5" s="373"/>
      <c r="CS5" s="429"/>
      <c r="CT5" s="389">
        <v>88.2</v>
      </c>
      <c r="CU5" s="390"/>
      <c r="CV5" s="390"/>
      <c r="CW5" s="390"/>
      <c r="CX5" s="390"/>
      <c r="CY5" s="390"/>
      <c r="CZ5" s="390"/>
      <c r="DA5" s="391"/>
      <c r="DB5" s="389">
        <v>89.1</v>
      </c>
      <c r="DC5" s="390"/>
      <c r="DD5" s="390"/>
      <c r="DE5" s="390"/>
      <c r="DF5" s="390"/>
      <c r="DG5" s="390"/>
      <c r="DH5" s="390"/>
      <c r="DI5" s="391"/>
    </row>
    <row r="6" spans="1:119" ht="18.75" customHeight="1" x14ac:dyDescent="0.2">
      <c r="A6" s="181"/>
      <c r="B6" s="565" t="s">
        <v>93</v>
      </c>
      <c r="C6" s="443"/>
      <c r="D6" s="443"/>
      <c r="E6" s="566"/>
      <c r="F6" s="566"/>
      <c r="G6" s="566"/>
      <c r="H6" s="566"/>
      <c r="I6" s="566"/>
      <c r="J6" s="566"/>
      <c r="K6" s="566"/>
      <c r="L6" s="566" t="s">
        <v>94</v>
      </c>
      <c r="M6" s="566"/>
      <c r="N6" s="566"/>
      <c r="O6" s="566"/>
      <c r="P6" s="566"/>
      <c r="Q6" s="566"/>
      <c r="R6" s="441"/>
      <c r="S6" s="441"/>
      <c r="T6" s="441"/>
      <c r="U6" s="441"/>
      <c r="V6" s="572"/>
      <c r="W6" s="500" t="s">
        <v>95</v>
      </c>
      <c r="X6" s="442"/>
      <c r="Y6" s="442"/>
      <c r="Z6" s="442"/>
      <c r="AA6" s="442"/>
      <c r="AB6" s="443"/>
      <c r="AC6" s="577" t="s">
        <v>96</v>
      </c>
      <c r="AD6" s="578"/>
      <c r="AE6" s="578"/>
      <c r="AF6" s="578"/>
      <c r="AG6" s="578"/>
      <c r="AH6" s="578"/>
      <c r="AI6" s="578"/>
      <c r="AJ6" s="578"/>
      <c r="AK6" s="578"/>
      <c r="AL6" s="579"/>
      <c r="AM6" s="478" t="s">
        <v>97</v>
      </c>
      <c r="AN6" s="393"/>
      <c r="AO6" s="393"/>
      <c r="AP6" s="393"/>
      <c r="AQ6" s="393"/>
      <c r="AR6" s="393"/>
      <c r="AS6" s="393"/>
      <c r="AT6" s="394"/>
      <c r="AU6" s="466" t="s">
        <v>90</v>
      </c>
      <c r="AV6" s="467"/>
      <c r="AW6" s="467"/>
      <c r="AX6" s="467"/>
      <c r="AY6" s="399" t="s">
        <v>98</v>
      </c>
      <c r="AZ6" s="400"/>
      <c r="BA6" s="400"/>
      <c r="BB6" s="400"/>
      <c r="BC6" s="400"/>
      <c r="BD6" s="400"/>
      <c r="BE6" s="400"/>
      <c r="BF6" s="400"/>
      <c r="BG6" s="400"/>
      <c r="BH6" s="400"/>
      <c r="BI6" s="400"/>
      <c r="BJ6" s="400"/>
      <c r="BK6" s="400"/>
      <c r="BL6" s="400"/>
      <c r="BM6" s="401"/>
      <c r="BN6" s="419">
        <v>830958</v>
      </c>
      <c r="BO6" s="420"/>
      <c r="BP6" s="420"/>
      <c r="BQ6" s="420"/>
      <c r="BR6" s="420"/>
      <c r="BS6" s="420"/>
      <c r="BT6" s="420"/>
      <c r="BU6" s="421"/>
      <c r="BV6" s="419">
        <v>775958</v>
      </c>
      <c r="BW6" s="420"/>
      <c r="BX6" s="420"/>
      <c r="BY6" s="420"/>
      <c r="BZ6" s="420"/>
      <c r="CA6" s="420"/>
      <c r="CB6" s="420"/>
      <c r="CC6" s="421"/>
      <c r="CD6" s="428" t="s">
        <v>99</v>
      </c>
      <c r="CE6" s="373"/>
      <c r="CF6" s="373"/>
      <c r="CG6" s="373"/>
      <c r="CH6" s="373"/>
      <c r="CI6" s="373"/>
      <c r="CJ6" s="373"/>
      <c r="CK6" s="373"/>
      <c r="CL6" s="373"/>
      <c r="CM6" s="373"/>
      <c r="CN6" s="373"/>
      <c r="CO6" s="373"/>
      <c r="CP6" s="373"/>
      <c r="CQ6" s="373"/>
      <c r="CR6" s="373"/>
      <c r="CS6" s="429"/>
      <c r="CT6" s="562">
        <v>88.8</v>
      </c>
      <c r="CU6" s="563"/>
      <c r="CV6" s="563"/>
      <c r="CW6" s="563"/>
      <c r="CX6" s="563"/>
      <c r="CY6" s="563"/>
      <c r="CZ6" s="563"/>
      <c r="DA6" s="564"/>
      <c r="DB6" s="562">
        <v>90.3</v>
      </c>
      <c r="DC6" s="563"/>
      <c r="DD6" s="563"/>
      <c r="DE6" s="563"/>
      <c r="DF6" s="563"/>
      <c r="DG6" s="563"/>
      <c r="DH6" s="563"/>
      <c r="DI6" s="564"/>
    </row>
    <row r="7" spans="1:119" ht="18.75" customHeight="1" x14ac:dyDescent="0.2">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8" t="s">
        <v>100</v>
      </c>
      <c r="AN7" s="393"/>
      <c r="AO7" s="393"/>
      <c r="AP7" s="393"/>
      <c r="AQ7" s="393"/>
      <c r="AR7" s="393"/>
      <c r="AS7" s="393"/>
      <c r="AT7" s="394"/>
      <c r="AU7" s="466" t="s">
        <v>90</v>
      </c>
      <c r="AV7" s="467"/>
      <c r="AW7" s="467"/>
      <c r="AX7" s="467"/>
      <c r="AY7" s="399" t="s">
        <v>101</v>
      </c>
      <c r="AZ7" s="400"/>
      <c r="BA7" s="400"/>
      <c r="BB7" s="400"/>
      <c r="BC7" s="400"/>
      <c r="BD7" s="400"/>
      <c r="BE7" s="400"/>
      <c r="BF7" s="400"/>
      <c r="BG7" s="400"/>
      <c r="BH7" s="400"/>
      <c r="BI7" s="400"/>
      <c r="BJ7" s="400"/>
      <c r="BK7" s="400"/>
      <c r="BL7" s="400"/>
      <c r="BM7" s="401"/>
      <c r="BN7" s="419">
        <v>52813</v>
      </c>
      <c r="BO7" s="420"/>
      <c r="BP7" s="420"/>
      <c r="BQ7" s="420"/>
      <c r="BR7" s="420"/>
      <c r="BS7" s="420"/>
      <c r="BT7" s="420"/>
      <c r="BU7" s="421"/>
      <c r="BV7" s="419">
        <v>133442</v>
      </c>
      <c r="BW7" s="420"/>
      <c r="BX7" s="420"/>
      <c r="BY7" s="420"/>
      <c r="BZ7" s="420"/>
      <c r="CA7" s="420"/>
      <c r="CB7" s="420"/>
      <c r="CC7" s="421"/>
      <c r="CD7" s="428" t="s">
        <v>102</v>
      </c>
      <c r="CE7" s="373"/>
      <c r="CF7" s="373"/>
      <c r="CG7" s="373"/>
      <c r="CH7" s="373"/>
      <c r="CI7" s="373"/>
      <c r="CJ7" s="373"/>
      <c r="CK7" s="373"/>
      <c r="CL7" s="373"/>
      <c r="CM7" s="373"/>
      <c r="CN7" s="373"/>
      <c r="CO7" s="373"/>
      <c r="CP7" s="373"/>
      <c r="CQ7" s="373"/>
      <c r="CR7" s="373"/>
      <c r="CS7" s="429"/>
      <c r="CT7" s="419">
        <v>11021010</v>
      </c>
      <c r="CU7" s="420"/>
      <c r="CV7" s="420"/>
      <c r="CW7" s="420"/>
      <c r="CX7" s="420"/>
      <c r="CY7" s="420"/>
      <c r="CZ7" s="420"/>
      <c r="DA7" s="421"/>
      <c r="DB7" s="419">
        <v>11047263</v>
      </c>
      <c r="DC7" s="420"/>
      <c r="DD7" s="420"/>
      <c r="DE7" s="420"/>
      <c r="DF7" s="420"/>
      <c r="DG7" s="420"/>
      <c r="DH7" s="420"/>
      <c r="DI7" s="421"/>
    </row>
    <row r="8" spans="1:119" ht="18.75" customHeight="1" thickBot="1" x14ac:dyDescent="0.25">
      <c r="A8" s="181"/>
      <c r="B8" s="570"/>
      <c r="C8" s="501"/>
      <c r="D8" s="501"/>
      <c r="E8" s="571"/>
      <c r="F8" s="571"/>
      <c r="G8" s="571"/>
      <c r="H8" s="571"/>
      <c r="I8" s="571"/>
      <c r="J8" s="571"/>
      <c r="K8" s="571"/>
      <c r="L8" s="571"/>
      <c r="M8" s="571"/>
      <c r="N8" s="571"/>
      <c r="O8" s="571"/>
      <c r="P8" s="571"/>
      <c r="Q8" s="571"/>
      <c r="R8" s="575"/>
      <c r="S8" s="575"/>
      <c r="T8" s="575"/>
      <c r="U8" s="575"/>
      <c r="V8" s="576"/>
      <c r="W8" s="490"/>
      <c r="X8" s="491"/>
      <c r="Y8" s="491"/>
      <c r="Z8" s="491"/>
      <c r="AA8" s="491"/>
      <c r="AB8" s="501"/>
      <c r="AC8" s="582"/>
      <c r="AD8" s="583"/>
      <c r="AE8" s="583"/>
      <c r="AF8" s="583"/>
      <c r="AG8" s="583"/>
      <c r="AH8" s="583"/>
      <c r="AI8" s="583"/>
      <c r="AJ8" s="583"/>
      <c r="AK8" s="583"/>
      <c r="AL8" s="584"/>
      <c r="AM8" s="478" t="s">
        <v>103</v>
      </c>
      <c r="AN8" s="393"/>
      <c r="AO8" s="393"/>
      <c r="AP8" s="393"/>
      <c r="AQ8" s="393"/>
      <c r="AR8" s="393"/>
      <c r="AS8" s="393"/>
      <c r="AT8" s="394"/>
      <c r="AU8" s="466" t="s">
        <v>90</v>
      </c>
      <c r="AV8" s="467"/>
      <c r="AW8" s="467"/>
      <c r="AX8" s="467"/>
      <c r="AY8" s="399" t="s">
        <v>104</v>
      </c>
      <c r="AZ8" s="400"/>
      <c r="BA8" s="400"/>
      <c r="BB8" s="400"/>
      <c r="BC8" s="400"/>
      <c r="BD8" s="400"/>
      <c r="BE8" s="400"/>
      <c r="BF8" s="400"/>
      <c r="BG8" s="400"/>
      <c r="BH8" s="400"/>
      <c r="BI8" s="400"/>
      <c r="BJ8" s="400"/>
      <c r="BK8" s="400"/>
      <c r="BL8" s="400"/>
      <c r="BM8" s="401"/>
      <c r="BN8" s="419">
        <v>778145</v>
      </c>
      <c r="BO8" s="420"/>
      <c r="BP8" s="420"/>
      <c r="BQ8" s="420"/>
      <c r="BR8" s="420"/>
      <c r="BS8" s="420"/>
      <c r="BT8" s="420"/>
      <c r="BU8" s="421"/>
      <c r="BV8" s="419">
        <v>642516</v>
      </c>
      <c r="BW8" s="420"/>
      <c r="BX8" s="420"/>
      <c r="BY8" s="420"/>
      <c r="BZ8" s="420"/>
      <c r="CA8" s="420"/>
      <c r="CB8" s="420"/>
      <c r="CC8" s="421"/>
      <c r="CD8" s="428" t="s">
        <v>105</v>
      </c>
      <c r="CE8" s="373"/>
      <c r="CF8" s="373"/>
      <c r="CG8" s="373"/>
      <c r="CH8" s="373"/>
      <c r="CI8" s="373"/>
      <c r="CJ8" s="373"/>
      <c r="CK8" s="373"/>
      <c r="CL8" s="373"/>
      <c r="CM8" s="373"/>
      <c r="CN8" s="373"/>
      <c r="CO8" s="373"/>
      <c r="CP8" s="373"/>
      <c r="CQ8" s="373"/>
      <c r="CR8" s="373"/>
      <c r="CS8" s="429"/>
      <c r="CT8" s="522">
        <v>0.43</v>
      </c>
      <c r="CU8" s="523"/>
      <c r="CV8" s="523"/>
      <c r="CW8" s="523"/>
      <c r="CX8" s="523"/>
      <c r="CY8" s="523"/>
      <c r="CZ8" s="523"/>
      <c r="DA8" s="524"/>
      <c r="DB8" s="522">
        <v>0.43</v>
      </c>
      <c r="DC8" s="523"/>
      <c r="DD8" s="523"/>
      <c r="DE8" s="523"/>
      <c r="DF8" s="523"/>
      <c r="DG8" s="523"/>
      <c r="DH8" s="523"/>
      <c r="DI8" s="524"/>
    </row>
    <row r="9" spans="1:119" ht="18.75" customHeight="1" thickBot="1" x14ac:dyDescent="0.25">
      <c r="A9" s="181"/>
      <c r="B9" s="551" t="s">
        <v>106</v>
      </c>
      <c r="C9" s="552"/>
      <c r="D9" s="552"/>
      <c r="E9" s="552"/>
      <c r="F9" s="552"/>
      <c r="G9" s="552"/>
      <c r="H9" s="552"/>
      <c r="I9" s="552"/>
      <c r="J9" s="552"/>
      <c r="K9" s="472"/>
      <c r="L9" s="553" t="s">
        <v>107</v>
      </c>
      <c r="M9" s="554"/>
      <c r="N9" s="554"/>
      <c r="O9" s="554"/>
      <c r="P9" s="554"/>
      <c r="Q9" s="555"/>
      <c r="R9" s="556">
        <v>32185</v>
      </c>
      <c r="S9" s="557"/>
      <c r="T9" s="557"/>
      <c r="U9" s="557"/>
      <c r="V9" s="558"/>
      <c r="W9" s="488" t="s">
        <v>108</v>
      </c>
      <c r="X9" s="489"/>
      <c r="Y9" s="489"/>
      <c r="Z9" s="489"/>
      <c r="AA9" s="489"/>
      <c r="AB9" s="489"/>
      <c r="AC9" s="489"/>
      <c r="AD9" s="489"/>
      <c r="AE9" s="489"/>
      <c r="AF9" s="489"/>
      <c r="AG9" s="489"/>
      <c r="AH9" s="489"/>
      <c r="AI9" s="489"/>
      <c r="AJ9" s="489"/>
      <c r="AK9" s="489"/>
      <c r="AL9" s="559"/>
      <c r="AM9" s="478" t="s">
        <v>109</v>
      </c>
      <c r="AN9" s="393"/>
      <c r="AO9" s="393"/>
      <c r="AP9" s="393"/>
      <c r="AQ9" s="393"/>
      <c r="AR9" s="393"/>
      <c r="AS9" s="393"/>
      <c r="AT9" s="394"/>
      <c r="AU9" s="466" t="s">
        <v>90</v>
      </c>
      <c r="AV9" s="467"/>
      <c r="AW9" s="467"/>
      <c r="AX9" s="467"/>
      <c r="AY9" s="399" t="s">
        <v>110</v>
      </c>
      <c r="AZ9" s="400"/>
      <c r="BA9" s="400"/>
      <c r="BB9" s="400"/>
      <c r="BC9" s="400"/>
      <c r="BD9" s="400"/>
      <c r="BE9" s="400"/>
      <c r="BF9" s="400"/>
      <c r="BG9" s="400"/>
      <c r="BH9" s="400"/>
      <c r="BI9" s="400"/>
      <c r="BJ9" s="400"/>
      <c r="BK9" s="400"/>
      <c r="BL9" s="400"/>
      <c r="BM9" s="401"/>
      <c r="BN9" s="419">
        <v>135629</v>
      </c>
      <c r="BO9" s="420"/>
      <c r="BP9" s="420"/>
      <c r="BQ9" s="420"/>
      <c r="BR9" s="420"/>
      <c r="BS9" s="420"/>
      <c r="BT9" s="420"/>
      <c r="BU9" s="421"/>
      <c r="BV9" s="419">
        <v>100747</v>
      </c>
      <c r="BW9" s="420"/>
      <c r="BX9" s="420"/>
      <c r="BY9" s="420"/>
      <c r="BZ9" s="420"/>
      <c r="CA9" s="420"/>
      <c r="CB9" s="420"/>
      <c r="CC9" s="421"/>
      <c r="CD9" s="428" t="s">
        <v>111</v>
      </c>
      <c r="CE9" s="373"/>
      <c r="CF9" s="373"/>
      <c r="CG9" s="373"/>
      <c r="CH9" s="373"/>
      <c r="CI9" s="373"/>
      <c r="CJ9" s="373"/>
      <c r="CK9" s="373"/>
      <c r="CL9" s="373"/>
      <c r="CM9" s="373"/>
      <c r="CN9" s="373"/>
      <c r="CO9" s="373"/>
      <c r="CP9" s="373"/>
      <c r="CQ9" s="373"/>
      <c r="CR9" s="373"/>
      <c r="CS9" s="429"/>
      <c r="CT9" s="389">
        <v>14.1</v>
      </c>
      <c r="CU9" s="390"/>
      <c r="CV9" s="390"/>
      <c r="CW9" s="390"/>
      <c r="CX9" s="390"/>
      <c r="CY9" s="390"/>
      <c r="CZ9" s="390"/>
      <c r="DA9" s="391"/>
      <c r="DB9" s="389">
        <v>15.1</v>
      </c>
      <c r="DC9" s="390"/>
      <c r="DD9" s="390"/>
      <c r="DE9" s="390"/>
      <c r="DF9" s="390"/>
      <c r="DG9" s="390"/>
      <c r="DH9" s="390"/>
      <c r="DI9" s="391"/>
    </row>
    <row r="10" spans="1:119" ht="18.75" customHeight="1" thickBot="1" x14ac:dyDescent="0.25">
      <c r="A10" s="181"/>
      <c r="B10" s="551"/>
      <c r="C10" s="552"/>
      <c r="D10" s="552"/>
      <c r="E10" s="552"/>
      <c r="F10" s="552"/>
      <c r="G10" s="552"/>
      <c r="H10" s="552"/>
      <c r="I10" s="552"/>
      <c r="J10" s="552"/>
      <c r="K10" s="472"/>
      <c r="L10" s="392" t="s">
        <v>112</v>
      </c>
      <c r="M10" s="393"/>
      <c r="N10" s="393"/>
      <c r="O10" s="393"/>
      <c r="P10" s="393"/>
      <c r="Q10" s="394"/>
      <c r="R10" s="395">
        <v>34909</v>
      </c>
      <c r="S10" s="396"/>
      <c r="T10" s="396"/>
      <c r="U10" s="396"/>
      <c r="V10" s="398"/>
      <c r="W10" s="560"/>
      <c r="X10" s="370"/>
      <c r="Y10" s="370"/>
      <c r="Z10" s="370"/>
      <c r="AA10" s="370"/>
      <c r="AB10" s="370"/>
      <c r="AC10" s="370"/>
      <c r="AD10" s="370"/>
      <c r="AE10" s="370"/>
      <c r="AF10" s="370"/>
      <c r="AG10" s="370"/>
      <c r="AH10" s="370"/>
      <c r="AI10" s="370"/>
      <c r="AJ10" s="370"/>
      <c r="AK10" s="370"/>
      <c r="AL10" s="561"/>
      <c r="AM10" s="478" t="s">
        <v>113</v>
      </c>
      <c r="AN10" s="393"/>
      <c r="AO10" s="393"/>
      <c r="AP10" s="393"/>
      <c r="AQ10" s="393"/>
      <c r="AR10" s="393"/>
      <c r="AS10" s="393"/>
      <c r="AT10" s="394"/>
      <c r="AU10" s="466" t="s">
        <v>114</v>
      </c>
      <c r="AV10" s="467"/>
      <c r="AW10" s="467"/>
      <c r="AX10" s="467"/>
      <c r="AY10" s="399" t="s">
        <v>115</v>
      </c>
      <c r="AZ10" s="400"/>
      <c r="BA10" s="400"/>
      <c r="BB10" s="400"/>
      <c r="BC10" s="400"/>
      <c r="BD10" s="400"/>
      <c r="BE10" s="400"/>
      <c r="BF10" s="400"/>
      <c r="BG10" s="400"/>
      <c r="BH10" s="400"/>
      <c r="BI10" s="400"/>
      <c r="BJ10" s="400"/>
      <c r="BK10" s="400"/>
      <c r="BL10" s="400"/>
      <c r="BM10" s="401"/>
      <c r="BN10" s="419">
        <v>285673</v>
      </c>
      <c r="BO10" s="420"/>
      <c r="BP10" s="420"/>
      <c r="BQ10" s="420"/>
      <c r="BR10" s="420"/>
      <c r="BS10" s="420"/>
      <c r="BT10" s="420"/>
      <c r="BU10" s="421"/>
      <c r="BV10" s="419">
        <v>177086</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51"/>
      <c r="C11" s="552"/>
      <c r="D11" s="552"/>
      <c r="E11" s="552"/>
      <c r="F11" s="552"/>
      <c r="G11" s="552"/>
      <c r="H11" s="552"/>
      <c r="I11" s="552"/>
      <c r="J11" s="552"/>
      <c r="K11" s="472"/>
      <c r="L11" s="374" t="s">
        <v>117</v>
      </c>
      <c r="M11" s="375"/>
      <c r="N11" s="375"/>
      <c r="O11" s="375"/>
      <c r="P11" s="375"/>
      <c r="Q11" s="376"/>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8" t="s">
        <v>119</v>
      </c>
      <c r="AN11" s="393"/>
      <c r="AO11" s="393"/>
      <c r="AP11" s="393"/>
      <c r="AQ11" s="393"/>
      <c r="AR11" s="393"/>
      <c r="AS11" s="393"/>
      <c r="AT11" s="394"/>
      <c r="AU11" s="466" t="s">
        <v>90</v>
      </c>
      <c r="AV11" s="467"/>
      <c r="AW11" s="467"/>
      <c r="AX11" s="467"/>
      <c r="AY11" s="399" t="s">
        <v>120</v>
      </c>
      <c r="AZ11" s="400"/>
      <c r="BA11" s="400"/>
      <c r="BB11" s="400"/>
      <c r="BC11" s="400"/>
      <c r="BD11" s="400"/>
      <c r="BE11" s="400"/>
      <c r="BF11" s="400"/>
      <c r="BG11" s="400"/>
      <c r="BH11" s="400"/>
      <c r="BI11" s="400"/>
      <c r="BJ11" s="400"/>
      <c r="BK11" s="400"/>
      <c r="BL11" s="400"/>
      <c r="BM11" s="401"/>
      <c r="BN11" s="419">
        <v>0</v>
      </c>
      <c r="BO11" s="420"/>
      <c r="BP11" s="420"/>
      <c r="BQ11" s="420"/>
      <c r="BR11" s="420"/>
      <c r="BS11" s="420"/>
      <c r="BT11" s="420"/>
      <c r="BU11" s="421"/>
      <c r="BV11" s="419">
        <v>0</v>
      </c>
      <c r="BW11" s="420"/>
      <c r="BX11" s="420"/>
      <c r="BY11" s="420"/>
      <c r="BZ11" s="420"/>
      <c r="CA11" s="420"/>
      <c r="CB11" s="420"/>
      <c r="CC11" s="421"/>
      <c r="CD11" s="428" t="s">
        <v>121</v>
      </c>
      <c r="CE11" s="373"/>
      <c r="CF11" s="373"/>
      <c r="CG11" s="373"/>
      <c r="CH11" s="373"/>
      <c r="CI11" s="373"/>
      <c r="CJ11" s="373"/>
      <c r="CK11" s="373"/>
      <c r="CL11" s="373"/>
      <c r="CM11" s="373"/>
      <c r="CN11" s="373"/>
      <c r="CO11" s="373"/>
      <c r="CP11" s="373"/>
      <c r="CQ11" s="373"/>
      <c r="CR11" s="373"/>
      <c r="CS11" s="429"/>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2">
      <c r="A12" s="181"/>
      <c r="B12" s="525" t="s">
        <v>123</v>
      </c>
      <c r="C12" s="526"/>
      <c r="D12" s="526"/>
      <c r="E12" s="526"/>
      <c r="F12" s="526"/>
      <c r="G12" s="526"/>
      <c r="H12" s="526"/>
      <c r="I12" s="526"/>
      <c r="J12" s="526"/>
      <c r="K12" s="527"/>
      <c r="L12" s="534" t="s">
        <v>124</v>
      </c>
      <c r="M12" s="535"/>
      <c r="N12" s="535"/>
      <c r="O12" s="535"/>
      <c r="P12" s="535"/>
      <c r="Q12" s="536"/>
      <c r="R12" s="537">
        <v>32055</v>
      </c>
      <c r="S12" s="538"/>
      <c r="T12" s="538"/>
      <c r="U12" s="538"/>
      <c r="V12" s="539"/>
      <c r="W12" s="540" t="s">
        <v>1</v>
      </c>
      <c r="X12" s="467"/>
      <c r="Y12" s="467"/>
      <c r="Z12" s="467"/>
      <c r="AA12" s="467"/>
      <c r="AB12" s="541"/>
      <c r="AC12" s="542" t="s">
        <v>125</v>
      </c>
      <c r="AD12" s="543"/>
      <c r="AE12" s="543"/>
      <c r="AF12" s="543"/>
      <c r="AG12" s="544"/>
      <c r="AH12" s="542" t="s">
        <v>126</v>
      </c>
      <c r="AI12" s="543"/>
      <c r="AJ12" s="543"/>
      <c r="AK12" s="543"/>
      <c r="AL12" s="545"/>
      <c r="AM12" s="478" t="s">
        <v>127</v>
      </c>
      <c r="AN12" s="393"/>
      <c r="AO12" s="393"/>
      <c r="AP12" s="393"/>
      <c r="AQ12" s="393"/>
      <c r="AR12" s="393"/>
      <c r="AS12" s="393"/>
      <c r="AT12" s="394"/>
      <c r="AU12" s="466" t="s">
        <v>90</v>
      </c>
      <c r="AV12" s="467"/>
      <c r="AW12" s="467"/>
      <c r="AX12" s="467"/>
      <c r="AY12" s="399" t="s">
        <v>128</v>
      </c>
      <c r="AZ12" s="400"/>
      <c r="BA12" s="400"/>
      <c r="BB12" s="400"/>
      <c r="BC12" s="400"/>
      <c r="BD12" s="400"/>
      <c r="BE12" s="400"/>
      <c r="BF12" s="400"/>
      <c r="BG12" s="400"/>
      <c r="BH12" s="400"/>
      <c r="BI12" s="400"/>
      <c r="BJ12" s="400"/>
      <c r="BK12" s="400"/>
      <c r="BL12" s="400"/>
      <c r="BM12" s="401"/>
      <c r="BN12" s="419">
        <v>0</v>
      </c>
      <c r="BO12" s="420"/>
      <c r="BP12" s="420"/>
      <c r="BQ12" s="420"/>
      <c r="BR12" s="420"/>
      <c r="BS12" s="420"/>
      <c r="BT12" s="420"/>
      <c r="BU12" s="421"/>
      <c r="BV12" s="419">
        <v>0</v>
      </c>
      <c r="BW12" s="420"/>
      <c r="BX12" s="420"/>
      <c r="BY12" s="420"/>
      <c r="BZ12" s="420"/>
      <c r="CA12" s="420"/>
      <c r="CB12" s="420"/>
      <c r="CC12" s="421"/>
      <c r="CD12" s="428" t="s">
        <v>129</v>
      </c>
      <c r="CE12" s="373"/>
      <c r="CF12" s="373"/>
      <c r="CG12" s="373"/>
      <c r="CH12" s="373"/>
      <c r="CI12" s="373"/>
      <c r="CJ12" s="373"/>
      <c r="CK12" s="373"/>
      <c r="CL12" s="373"/>
      <c r="CM12" s="373"/>
      <c r="CN12" s="373"/>
      <c r="CO12" s="373"/>
      <c r="CP12" s="373"/>
      <c r="CQ12" s="373"/>
      <c r="CR12" s="373"/>
      <c r="CS12" s="429"/>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2">
      <c r="A13" s="181"/>
      <c r="B13" s="528"/>
      <c r="C13" s="529"/>
      <c r="D13" s="529"/>
      <c r="E13" s="529"/>
      <c r="F13" s="529"/>
      <c r="G13" s="529"/>
      <c r="H13" s="529"/>
      <c r="I13" s="529"/>
      <c r="J13" s="529"/>
      <c r="K13" s="530"/>
      <c r="L13" s="190"/>
      <c r="M13" s="509" t="s">
        <v>130</v>
      </c>
      <c r="N13" s="510"/>
      <c r="O13" s="510"/>
      <c r="P13" s="510"/>
      <c r="Q13" s="511"/>
      <c r="R13" s="512">
        <v>30750</v>
      </c>
      <c r="S13" s="513"/>
      <c r="T13" s="513"/>
      <c r="U13" s="513"/>
      <c r="V13" s="514"/>
      <c r="W13" s="500" t="s">
        <v>131</v>
      </c>
      <c r="X13" s="442"/>
      <c r="Y13" s="442"/>
      <c r="Z13" s="442"/>
      <c r="AA13" s="442"/>
      <c r="AB13" s="443"/>
      <c r="AC13" s="395">
        <v>3923</v>
      </c>
      <c r="AD13" s="396"/>
      <c r="AE13" s="396"/>
      <c r="AF13" s="396"/>
      <c r="AG13" s="397"/>
      <c r="AH13" s="395">
        <v>4361</v>
      </c>
      <c r="AI13" s="396"/>
      <c r="AJ13" s="396"/>
      <c r="AK13" s="396"/>
      <c r="AL13" s="398"/>
      <c r="AM13" s="478" t="s">
        <v>132</v>
      </c>
      <c r="AN13" s="393"/>
      <c r="AO13" s="393"/>
      <c r="AP13" s="393"/>
      <c r="AQ13" s="393"/>
      <c r="AR13" s="393"/>
      <c r="AS13" s="393"/>
      <c r="AT13" s="394"/>
      <c r="AU13" s="466" t="s">
        <v>114</v>
      </c>
      <c r="AV13" s="467"/>
      <c r="AW13" s="467"/>
      <c r="AX13" s="467"/>
      <c r="AY13" s="399" t="s">
        <v>133</v>
      </c>
      <c r="AZ13" s="400"/>
      <c r="BA13" s="400"/>
      <c r="BB13" s="400"/>
      <c r="BC13" s="400"/>
      <c r="BD13" s="400"/>
      <c r="BE13" s="400"/>
      <c r="BF13" s="400"/>
      <c r="BG13" s="400"/>
      <c r="BH13" s="400"/>
      <c r="BI13" s="400"/>
      <c r="BJ13" s="400"/>
      <c r="BK13" s="400"/>
      <c r="BL13" s="400"/>
      <c r="BM13" s="401"/>
      <c r="BN13" s="419">
        <v>421302</v>
      </c>
      <c r="BO13" s="420"/>
      <c r="BP13" s="420"/>
      <c r="BQ13" s="420"/>
      <c r="BR13" s="420"/>
      <c r="BS13" s="420"/>
      <c r="BT13" s="420"/>
      <c r="BU13" s="421"/>
      <c r="BV13" s="419">
        <v>277833</v>
      </c>
      <c r="BW13" s="420"/>
      <c r="BX13" s="420"/>
      <c r="BY13" s="420"/>
      <c r="BZ13" s="420"/>
      <c r="CA13" s="420"/>
      <c r="CB13" s="420"/>
      <c r="CC13" s="421"/>
      <c r="CD13" s="428" t="s">
        <v>134</v>
      </c>
      <c r="CE13" s="373"/>
      <c r="CF13" s="373"/>
      <c r="CG13" s="373"/>
      <c r="CH13" s="373"/>
      <c r="CI13" s="373"/>
      <c r="CJ13" s="373"/>
      <c r="CK13" s="373"/>
      <c r="CL13" s="373"/>
      <c r="CM13" s="373"/>
      <c r="CN13" s="373"/>
      <c r="CO13" s="373"/>
      <c r="CP13" s="373"/>
      <c r="CQ13" s="373"/>
      <c r="CR13" s="373"/>
      <c r="CS13" s="429"/>
      <c r="CT13" s="389">
        <v>8.5</v>
      </c>
      <c r="CU13" s="390"/>
      <c r="CV13" s="390"/>
      <c r="CW13" s="390"/>
      <c r="CX13" s="390"/>
      <c r="CY13" s="390"/>
      <c r="CZ13" s="390"/>
      <c r="DA13" s="391"/>
      <c r="DB13" s="389">
        <v>8.6999999999999993</v>
      </c>
      <c r="DC13" s="390"/>
      <c r="DD13" s="390"/>
      <c r="DE13" s="390"/>
      <c r="DF13" s="390"/>
      <c r="DG13" s="390"/>
      <c r="DH13" s="390"/>
      <c r="DI13" s="391"/>
    </row>
    <row r="14" spans="1:119" ht="18.75" customHeight="1" thickBot="1" x14ac:dyDescent="0.25">
      <c r="A14" s="181"/>
      <c r="B14" s="528"/>
      <c r="C14" s="529"/>
      <c r="D14" s="529"/>
      <c r="E14" s="529"/>
      <c r="F14" s="529"/>
      <c r="G14" s="529"/>
      <c r="H14" s="529"/>
      <c r="I14" s="529"/>
      <c r="J14" s="529"/>
      <c r="K14" s="530"/>
      <c r="L14" s="502" t="s">
        <v>135</v>
      </c>
      <c r="M14" s="546"/>
      <c r="N14" s="546"/>
      <c r="O14" s="546"/>
      <c r="P14" s="546"/>
      <c r="Q14" s="547"/>
      <c r="R14" s="512">
        <v>32502</v>
      </c>
      <c r="S14" s="513"/>
      <c r="T14" s="513"/>
      <c r="U14" s="513"/>
      <c r="V14" s="514"/>
      <c r="W14" s="515"/>
      <c r="X14" s="445"/>
      <c r="Y14" s="445"/>
      <c r="Z14" s="445"/>
      <c r="AA14" s="445"/>
      <c r="AB14" s="446"/>
      <c r="AC14" s="505">
        <v>22.4</v>
      </c>
      <c r="AD14" s="506"/>
      <c r="AE14" s="506"/>
      <c r="AF14" s="506"/>
      <c r="AG14" s="507"/>
      <c r="AH14" s="505">
        <v>22.9</v>
      </c>
      <c r="AI14" s="506"/>
      <c r="AJ14" s="506"/>
      <c r="AK14" s="506"/>
      <c r="AL14" s="508"/>
      <c r="AM14" s="478"/>
      <c r="AN14" s="393"/>
      <c r="AO14" s="393"/>
      <c r="AP14" s="393"/>
      <c r="AQ14" s="393"/>
      <c r="AR14" s="393"/>
      <c r="AS14" s="393"/>
      <c r="AT14" s="394"/>
      <c r="AU14" s="466"/>
      <c r="AV14" s="467"/>
      <c r="AW14" s="467"/>
      <c r="AX14" s="467"/>
      <c r="AY14" s="399"/>
      <c r="AZ14" s="400"/>
      <c r="BA14" s="400"/>
      <c r="BB14" s="400"/>
      <c r="BC14" s="400"/>
      <c r="BD14" s="400"/>
      <c r="BE14" s="400"/>
      <c r="BF14" s="400"/>
      <c r="BG14" s="400"/>
      <c r="BH14" s="400"/>
      <c r="BI14" s="400"/>
      <c r="BJ14" s="400"/>
      <c r="BK14" s="400"/>
      <c r="BL14" s="400"/>
      <c r="BM14" s="401"/>
      <c r="BN14" s="419"/>
      <c r="BO14" s="420"/>
      <c r="BP14" s="420"/>
      <c r="BQ14" s="420"/>
      <c r="BR14" s="420"/>
      <c r="BS14" s="420"/>
      <c r="BT14" s="420"/>
      <c r="BU14" s="421"/>
      <c r="BV14" s="419"/>
      <c r="BW14" s="420"/>
      <c r="BX14" s="420"/>
      <c r="BY14" s="420"/>
      <c r="BZ14" s="420"/>
      <c r="CA14" s="420"/>
      <c r="CB14" s="420"/>
      <c r="CC14" s="421"/>
      <c r="CD14" s="425" t="s">
        <v>136</v>
      </c>
      <c r="CE14" s="426"/>
      <c r="CF14" s="426"/>
      <c r="CG14" s="426"/>
      <c r="CH14" s="426"/>
      <c r="CI14" s="426"/>
      <c r="CJ14" s="426"/>
      <c r="CK14" s="426"/>
      <c r="CL14" s="426"/>
      <c r="CM14" s="426"/>
      <c r="CN14" s="426"/>
      <c r="CO14" s="426"/>
      <c r="CP14" s="426"/>
      <c r="CQ14" s="426"/>
      <c r="CR14" s="426"/>
      <c r="CS14" s="427"/>
      <c r="CT14" s="516">
        <v>24.7</v>
      </c>
      <c r="CU14" s="517"/>
      <c r="CV14" s="517"/>
      <c r="CW14" s="517"/>
      <c r="CX14" s="517"/>
      <c r="CY14" s="517"/>
      <c r="CZ14" s="517"/>
      <c r="DA14" s="518"/>
      <c r="DB14" s="516">
        <v>36</v>
      </c>
      <c r="DC14" s="517"/>
      <c r="DD14" s="517"/>
      <c r="DE14" s="517"/>
      <c r="DF14" s="517"/>
      <c r="DG14" s="517"/>
      <c r="DH14" s="517"/>
      <c r="DI14" s="518"/>
    </row>
    <row r="15" spans="1:119" ht="18.75" customHeight="1" x14ac:dyDescent="0.2">
      <c r="A15" s="181"/>
      <c r="B15" s="528"/>
      <c r="C15" s="529"/>
      <c r="D15" s="529"/>
      <c r="E15" s="529"/>
      <c r="F15" s="529"/>
      <c r="G15" s="529"/>
      <c r="H15" s="529"/>
      <c r="I15" s="529"/>
      <c r="J15" s="529"/>
      <c r="K15" s="530"/>
      <c r="L15" s="190"/>
      <c r="M15" s="509" t="s">
        <v>130</v>
      </c>
      <c r="N15" s="510"/>
      <c r="O15" s="510"/>
      <c r="P15" s="510"/>
      <c r="Q15" s="511"/>
      <c r="R15" s="512">
        <v>31338</v>
      </c>
      <c r="S15" s="513"/>
      <c r="T15" s="513"/>
      <c r="U15" s="513"/>
      <c r="V15" s="514"/>
      <c r="W15" s="500" t="s">
        <v>137</v>
      </c>
      <c r="X15" s="442"/>
      <c r="Y15" s="442"/>
      <c r="Z15" s="442"/>
      <c r="AA15" s="442"/>
      <c r="AB15" s="443"/>
      <c r="AC15" s="395">
        <v>4971</v>
      </c>
      <c r="AD15" s="396"/>
      <c r="AE15" s="396"/>
      <c r="AF15" s="396"/>
      <c r="AG15" s="397"/>
      <c r="AH15" s="395">
        <v>5398</v>
      </c>
      <c r="AI15" s="396"/>
      <c r="AJ15" s="396"/>
      <c r="AK15" s="396"/>
      <c r="AL15" s="398"/>
      <c r="AM15" s="478"/>
      <c r="AN15" s="393"/>
      <c r="AO15" s="393"/>
      <c r="AP15" s="393"/>
      <c r="AQ15" s="393"/>
      <c r="AR15" s="393"/>
      <c r="AS15" s="393"/>
      <c r="AT15" s="394"/>
      <c r="AU15" s="466"/>
      <c r="AV15" s="467"/>
      <c r="AW15" s="467"/>
      <c r="AX15" s="467"/>
      <c r="AY15" s="411" t="s">
        <v>138</v>
      </c>
      <c r="AZ15" s="412"/>
      <c r="BA15" s="412"/>
      <c r="BB15" s="412"/>
      <c r="BC15" s="412"/>
      <c r="BD15" s="412"/>
      <c r="BE15" s="412"/>
      <c r="BF15" s="412"/>
      <c r="BG15" s="412"/>
      <c r="BH15" s="412"/>
      <c r="BI15" s="412"/>
      <c r="BJ15" s="412"/>
      <c r="BK15" s="412"/>
      <c r="BL15" s="412"/>
      <c r="BM15" s="413"/>
      <c r="BN15" s="414">
        <v>4379358</v>
      </c>
      <c r="BO15" s="415"/>
      <c r="BP15" s="415"/>
      <c r="BQ15" s="415"/>
      <c r="BR15" s="415"/>
      <c r="BS15" s="415"/>
      <c r="BT15" s="415"/>
      <c r="BU15" s="416"/>
      <c r="BV15" s="414">
        <v>4208906</v>
      </c>
      <c r="BW15" s="415"/>
      <c r="BX15" s="415"/>
      <c r="BY15" s="415"/>
      <c r="BZ15" s="415"/>
      <c r="CA15" s="415"/>
      <c r="CB15" s="415"/>
      <c r="CC15" s="416"/>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28"/>
      <c r="C16" s="529"/>
      <c r="D16" s="529"/>
      <c r="E16" s="529"/>
      <c r="F16" s="529"/>
      <c r="G16" s="529"/>
      <c r="H16" s="529"/>
      <c r="I16" s="529"/>
      <c r="J16" s="529"/>
      <c r="K16" s="530"/>
      <c r="L16" s="502" t="s">
        <v>140</v>
      </c>
      <c r="M16" s="503"/>
      <c r="N16" s="503"/>
      <c r="O16" s="503"/>
      <c r="P16" s="503"/>
      <c r="Q16" s="504"/>
      <c r="R16" s="497" t="s">
        <v>141</v>
      </c>
      <c r="S16" s="498"/>
      <c r="T16" s="498"/>
      <c r="U16" s="498"/>
      <c r="V16" s="499"/>
      <c r="W16" s="515"/>
      <c r="X16" s="445"/>
      <c r="Y16" s="445"/>
      <c r="Z16" s="445"/>
      <c r="AA16" s="445"/>
      <c r="AB16" s="446"/>
      <c r="AC16" s="505">
        <v>28.4</v>
      </c>
      <c r="AD16" s="506"/>
      <c r="AE16" s="506"/>
      <c r="AF16" s="506"/>
      <c r="AG16" s="507"/>
      <c r="AH16" s="505">
        <v>28.3</v>
      </c>
      <c r="AI16" s="506"/>
      <c r="AJ16" s="506"/>
      <c r="AK16" s="506"/>
      <c r="AL16" s="508"/>
      <c r="AM16" s="478"/>
      <c r="AN16" s="393"/>
      <c r="AO16" s="393"/>
      <c r="AP16" s="393"/>
      <c r="AQ16" s="393"/>
      <c r="AR16" s="393"/>
      <c r="AS16" s="393"/>
      <c r="AT16" s="394"/>
      <c r="AU16" s="466"/>
      <c r="AV16" s="467"/>
      <c r="AW16" s="467"/>
      <c r="AX16" s="467"/>
      <c r="AY16" s="399" t="s">
        <v>142</v>
      </c>
      <c r="AZ16" s="400"/>
      <c r="BA16" s="400"/>
      <c r="BB16" s="400"/>
      <c r="BC16" s="400"/>
      <c r="BD16" s="400"/>
      <c r="BE16" s="400"/>
      <c r="BF16" s="400"/>
      <c r="BG16" s="400"/>
      <c r="BH16" s="400"/>
      <c r="BI16" s="400"/>
      <c r="BJ16" s="400"/>
      <c r="BK16" s="400"/>
      <c r="BL16" s="400"/>
      <c r="BM16" s="401"/>
      <c r="BN16" s="419">
        <v>9856540</v>
      </c>
      <c r="BO16" s="420"/>
      <c r="BP16" s="420"/>
      <c r="BQ16" s="420"/>
      <c r="BR16" s="420"/>
      <c r="BS16" s="420"/>
      <c r="BT16" s="420"/>
      <c r="BU16" s="421"/>
      <c r="BV16" s="419">
        <v>9821234</v>
      </c>
      <c r="BW16" s="420"/>
      <c r="BX16" s="420"/>
      <c r="BY16" s="420"/>
      <c r="BZ16" s="420"/>
      <c r="CA16" s="420"/>
      <c r="CB16" s="420"/>
      <c r="CC16" s="421"/>
      <c r="CD16" s="194"/>
      <c r="CE16" s="417"/>
      <c r="CF16" s="417"/>
      <c r="CG16" s="417"/>
      <c r="CH16" s="417"/>
      <c r="CI16" s="417"/>
      <c r="CJ16" s="417"/>
      <c r="CK16" s="417"/>
      <c r="CL16" s="417"/>
      <c r="CM16" s="417"/>
      <c r="CN16" s="417"/>
      <c r="CO16" s="417"/>
      <c r="CP16" s="417"/>
      <c r="CQ16" s="417"/>
      <c r="CR16" s="417"/>
      <c r="CS16" s="418"/>
      <c r="CT16" s="389"/>
      <c r="CU16" s="390"/>
      <c r="CV16" s="390"/>
      <c r="CW16" s="390"/>
      <c r="CX16" s="390"/>
      <c r="CY16" s="390"/>
      <c r="CZ16" s="390"/>
      <c r="DA16" s="391"/>
      <c r="DB16" s="389"/>
      <c r="DC16" s="390"/>
      <c r="DD16" s="390"/>
      <c r="DE16" s="390"/>
      <c r="DF16" s="390"/>
      <c r="DG16" s="390"/>
      <c r="DH16" s="390"/>
      <c r="DI16" s="391"/>
    </row>
    <row r="17" spans="1:113" ht="18.75" customHeight="1" thickBot="1" x14ac:dyDescent="0.25">
      <c r="A17" s="181"/>
      <c r="B17" s="531"/>
      <c r="C17" s="532"/>
      <c r="D17" s="532"/>
      <c r="E17" s="532"/>
      <c r="F17" s="532"/>
      <c r="G17" s="532"/>
      <c r="H17" s="532"/>
      <c r="I17" s="532"/>
      <c r="J17" s="532"/>
      <c r="K17" s="533"/>
      <c r="L17" s="195"/>
      <c r="M17" s="494" t="s">
        <v>143</v>
      </c>
      <c r="N17" s="495"/>
      <c r="O17" s="495"/>
      <c r="P17" s="495"/>
      <c r="Q17" s="496"/>
      <c r="R17" s="497" t="s">
        <v>144</v>
      </c>
      <c r="S17" s="498"/>
      <c r="T17" s="498"/>
      <c r="U17" s="498"/>
      <c r="V17" s="499"/>
      <c r="W17" s="500" t="s">
        <v>145</v>
      </c>
      <c r="X17" s="442"/>
      <c r="Y17" s="442"/>
      <c r="Z17" s="442"/>
      <c r="AA17" s="442"/>
      <c r="AB17" s="443"/>
      <c r="AC17" s="395">
        <v>8590</v>
      </c>
      <c r="AD17" s="396"/>
      <c r="AE17" s="396"/>
      <c r="AF17" s="396"/>
      <c r="AG17" s="397"/>
      <c r="AH17" s="395">
        <v>9305</v>
      </c>
      <c r="AI17" s="396"/>
      <c r="AJ17" s="396"/>
      <c r="AK17" s="396"/>
      <c r="AL17" s="398"/>
      <c r="AM17" s="478"/>
      <c r="AN17" s="393"/>
      <c r="AO17" s="393"/>
      <c r="AP17" s="393"/>
      <c r="AQ17" s="393"/>
      <c r="AR17" s="393"/>
      <c r="AS17" s="393"/>
      <c r="AT17" s="394"/>
      <c r="AU17" s="466"/>
      <c r="AV17" s="467"/>
      <c r="AW17" s="467"/>
      <c r="AX17" s="467"/>
      <c r="AY17" s="399" t="s">
        <v>146</v>
      </c>
      <c r="AZ17" s="400"/>
      <c r="BA17" s="400"/>
      <c r="BB17" s="400"/>
      <c r="BC17" s="400"/>
      <c r="BD17" s="400"/>
      <c r="BE17" s="400"/>
      <c r="BF17" s="400"/>
      <c r="BG17" s="400"/>
      <c r="BH17" s="400"/>
      <c r="BI17" s="400"/>
      <c r="BJ17" s="400"/>
      <c r="BK17" s="400"/>
      <c r="BL17" s="400"/>
      <c r="BM17" s="401"/>
      <c r="BN17" s="419">
        <v>5497843</v>
      </c>
      <c r="BO17" s="420"/>
      <c r="BP17" s="420"/>
      <c r="BQ17" s="420"/>
      <c r="BR17" s="420"/>
      <c r="BS17" s="420"/>
      <c r="BT17" s="420"/>
      <c r="BU17" s="421"/>
      <c r="BV17" s="419">
        <v>5286666</v>
      </c>
      <c r="BW17" s="420"/>
      <c r="BX17" s="420"/>
      <c r="BY17" s="420"/>
      <c r="BZ17" s="420"/>
      <c r="CA17" s="420"/>
      <c r="CB17" s="420"/>
      <c r="CC17" s="421"/>
      <c r="CD17" s="194"/>
      <c r="CE17" s="417"/>
      <c r="CF17" s="417"/>
      <c r="CG17" s="417"/>
      <c r="CH17" s="417"/>
      <c r="CI17" s="417"/>
      <c r="CJ17" s="417"/>
      <c r="CK17" s="417"/>
      <c r="CL17" s="417"/>
      <c r="CM17" s="417"/>
      <c r="CN17" s="417"/>
      <c r="CO17" s="417"/>
      <c r="CP17" s="417"/>
      <c r="CQ17" s="417"/>
      <c r="CR17" s="417"/>
      <c r="CS17" s="418"/>
      <c r="CT17" s="389"/>
      <c r="CU17" s="390"/>
      <c r="CV17" s="390"/>
      <c r="CW17" s="390"/>
      <c r="CX17" s="390"/>
      <c r="CY17" s="390"/>
      <c r="CZ17" s="390"/>
      <c r="DA17" s="391"/>
      <c r="DB17" s="389"/>
      <c r="DC17" s="390"/>
      <c r="DD17" s="390"/>
      <c r="DE17" s="390"/>
      <c r="DF17" s="390"/>
      <c r="DG17" s="390"/>
      <c r="DH17" s="390"/>
      <c r="DI17" s="391"/>
    </row>
    <row r="18" spans="1:113" ht="18.75" customHeight="1" thickBot="1" x14ac:dyDescent="0.25">
      <c r="A18" s="181"/>
      <c r="B18" s="471" t="s">
        <v>147</v>
      </c>
      <c r="C18" s="472"/>
      <c r="D18" s="472"/>
      <c r="E18" s="473"/>
      <c r="F18" s="473"/>
      <c r="G18" s="473"/>
      <c r="H18" s="473"/>
      <c r="I18" s="473"/>
      <c r="J18" s="473"/>
      <c r="K18" s="473"/>
      <c r="L18" s="474">
        <v>222.48</v>
      </c>
      <c r="M18" s="474"/>
      <c r="N18" s="474"/>
      <c r="O18" s="474"/>
      <c r="P18" s="474"/>
      <c r="Q18" s="474"/>
      <c r="R18" s="475"/>
      <c r="S18" s="475"/>
      <c r="T18" s="475"/>
      <c r="U18" s="475"/>
      <c r="V18" s="476"/>
      <c r="W18" s="490"/>
      <c r="X18" s="491"/>
      <c r="Y18" s="491"/>
      <c r="Z18" s="491"/>
      <c r="AA18" s="491"/>
      <c r="AB18" s="501"/>
      <c r="AC18" s="383">
        <v>49.1</v>
      </c>
      <c r="AD18" s="384"/>
      <c r="AE18" s="384"/>
      <c r="AF18" s="384"/>
      <c r="AG18" s="477"/>
      <c r="AH18" s="383">
        <v>48.8</v>
      </c>
      <c r="AI18" s="384"/>
      <c r="AJ18" s="384"/>
      <c r="AK18" s="384"/>
      <c r="AL18" s="385"/>
      <c r="AM18" s="478"/>
      <c r="AN18" s="393"/>
      <c r="AO18" s="393"/>
      <c r="AP18" s="393"/>
      <c r="AQ18" s="393"/>
      <c r="AR18" s="393"/>
      <c r="AS18" s="393"/>
      <c r="AT18" s="394"/>
      <c r="AU18" s="466"/>
      <c r="AV18" s="467"/>
      <c r="AW18" s="467"/>
      <c r="AX18" s="467"/>
      <c r="AY18" s="399" t="s">
        <v>148</v>
      </c>
      <c r="AZ18" s="400"/>
      <c r="BA18" s="400"/>
      <c r="BB18" s="400"/>
      <c r="BC18" s="400"/>
      <c r="BD18" s="400"/>
      <c r="BE18" s="400"/>
      <c r="BF18" s="400"/>
      <c r="BG18" s="400"/>
      <c r="BH18" s="400"/>
      <c r="BI18" s="400"/>
      <c r="BJ18" s="400"/>
      <c r="BK18" s="400"/>
      <c r="BL18" s="400"/>
      <c r="BM18" s="401"/>
      <c r="BN18" s="419">
        <v>9899753</v>
      </c>
      <c r="BO18" s="420"/>
      <c r="BP18" s="420"/>
      <c r="BQ18" s="420"/>
      <c r="BR18" s="420"/>
      <c r="BS18" s="420"/>
      <c r="BT18" s="420"/>
      <c r="BU18" s="421"/>
      <c r="BV18" s="419">
        <v>10018837</v>
      </c>
      <c r="BW18" s="420"/>
      <c r="BX18" s="420"/>
      <c r="BY18" s="420"/>
      <c r="BZ18" s="420"/>
      <c r="CA18" s="420"/>
      <c r="CB18" s="420"/>
      <c r="CC18" s="421"/>
      <c r="CD18" s="194"/>
      <c r="CE18" s="417"/>
      <c r="CF18" s="417"/>
      <c r="CG18" s="417"/>
      <c r="CH18" s="417"/>
      <c r="CI18" s="417"/>
      <c r="CJ18" s="417"/>
      <c r="CK18" s="417"/>
      <c r="CL18" s="417"/>
      <c r="CM18" s="417"/>
      <c r="CN18" s="417"/>
      <c r="CO18" s="417"/>
      <c r="CP18" s="417"/>
      <c r="CQ18" s="417"/>
      <c r="CR18" s="417"/>
      <c r="CS18" s="418"/>
      <c r="CT18" s="389"/>
      <c r="CU18" s="390"/>
      <c r="CV18" s="390"/>
      <c r="CW18" s="390"/>
      <c r="CX18" s="390"/>
      <c r="CY18" s="390"/>
      <c r="CZ18" s="390"/>
      <c r="DA18" s="391"/>
      <c r="DB18" s="389"/>
      <c r="DC18" s="390"/>
      <c r="DD18" s="390"/>
      <c r="DE18" s="390"/>
      <c r="DF18" s="390"/>
      <c r="DG18" s="390"/>
      <c r="DH18" s="390"/>
      <c r="DI18" s="391"/>
    </row>
    <row r="19" spans="1:113" ht="18.75" customHeight="1" thickBot="1" x14ac:dyDescent="0.25">
      <c r="A19" s="181"/>
      <c r="B19" s="471" t="s">
        <v>149</v>
      </c>
      <c r="C19" s="472"/>
      <c r="D19" s="472"/>
      <c r="E19" s="473"/>
      <c r="F19" s="473"/>
      <c r="G19" s="473"/>
      <c r="H19" s="473"/>
      <c r="I19" s="473"/>
      <c r="J19" s="473"/>
      <c r="K19" s="473"/>
      <c r="L19" s="479">
        <v>145</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493"/>
      <c r="AM19" s="478"/>
      <c r="AN19" s="393"/>
      <c r="AO19" s="393"/>
      <c r="AP19" s="393"/>
      <c r="AQ19" s="393"/>
      <c r="AR19" s="393"/>
      <c r="AS19" s="393"/>
      <c r="AT19" s="394"/>
      <c r="AU19" s="466"/>
      <c r="AV19" s="467"/>
      <c r="AW19" s="467"/>
      <c r="AX19" s="467"/>
      <c r="AY19" s="399" t="s">
        <v>150</v>
      </c>
      <c r="AZ19" s="400"/>
      <c r="BA19" s="400"/>
      <c r="BB19" s="400"/>
      <c r="BC19" s="400"/>
      <c r="BD19" s="400"/>
      <c r="BE19" s="400"/>
      <c r="BF19" s="400"/>
      <c r="BG19" s="400"/>
      <c r="BH19" s="400"/>
      <c r="BI19" s="400"/>
      <c r="BJ19" s="400"/>
      <c r="BK19" s="400"/>
      <c r="BL19" s="400"/>
      <c r="BM19" s="401"/>
      <c r="BN19" s="419">
        <v>13262304</v>
      </c>
      <c r="BO19" s="420"/>
      <c r="BP19" s="420"/>
      <c r="BQ19" s="420"/>
      <c r="BR19" s="420"/>
      <c r="BS19" s="420"/>
      <c r="BT19" s="420"/>
      <c r="BU19" s="421"/>
      <c r="BV19" s="419">
        <v>13012007</v>
      </c>
      <c r="BW19" s="420"/>
      <c r="BX19" s="420"/>
      <c r="BY19" s="420"/>
      <c r="BZ19" s="420"/>
      <c r="CA19" s="420"/>
      <c r="CB19" s="420"/>
      <c r="CC19" s="421"/>
      <c r="CD19" s="194"/>
      <c r="CE19" s="417"/>
      <c r="CF19" s="417"/>
      <c r="CG19" s="417"/>
      <c r="CH19" s="417"/>
      <c r="CI19" s="417"/>
      <c r="CJ19" s="417"/>
      <c r="CK19" s="417"/>
      <c r="CL19" s="417"/>
      <c r="CM19" s="417"/>
      <c r="CN19" s="417"/>
      <c r="CO19" s="417"/>
      <c r="CP19" s="417"/>
      <c r="CQ19" s="417"/>
      <c r="CR19" s="417"/>
      <c r="CS19" s="418"/>
      <c r="CT19" s="389"/>
      <c r="CU19" s="390"/>
      <c r="CV19" s="390"/>
      <c r="CW19" s="390"/>
      <c r="CX19" s="390"/>
      <c r="CY19" s="390"/>
      <c r="CZ19" s="390"/>
      <c r="DA19" s="391"/>
      <c r="DB19" s="389"/>
      <c r="DC19" s="390"/>
      <c r="DD19" s="390"/>
      <c r="DE19" s="390"/>
      <c r="DF19" s="390"/>
      <c r="DG19" s="390"/>
      <c r="DH19" s="390"/>
      <c r="DI19" s="391"/>
    </row>
    <row r="20" spans="1:113" ht="18.75" customHeight="1" thickBot="1" x14ac:dyDescent="0.25">
      <c r="A20" s="181"/>
      <c r="B20" s="471" t="s">
        <v>151</v>
      </c>
      <c r="C20" s="472"/>
      <c r="D20" s="472"/>
      <c r="E20" s="473"/>
      <c r="F20" s="473"/>
      <c r="G20" s="473"/>
      <c r="H20" s="473"/>
      <c r="I20" s="473"/>
      <c r="J20" s="473"/>
      <c r="K20" s="473"/>
      <c r="L20" s="479">
        <v>11144</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75"/>
      <c r="AO20" s="375"/>
      <c r="AP20" s="375"/>
      <c r="AQ20" s="375"/>
      <c r="AR20" s="375"/>
      <c r="AS20" s="375"/>
      <c r="AT20" s="376"/>
      <c r="AU20" s="485"/>
      <c r="AV20" s="486"/>
      <c r="AW20" s="486"/>
      <c r="AX20" s="487"/>
      <c r="AY20" s="399"/>
      <c r="AZ20" s="400"/>
      <c r="BA20" s="400"/>
      <c r="BB20" s="400"/>
      <c r="BC20" s="400"/>
      <c r="BD20" s="400"/>
      <c r="BE20" s="400"/>
      <c r="BF20" s="400"/>
      <c r="BG20" s="400"/>
      <c r="BH20" s="400"/>
      <c r="BI20" s="400"/>
      <c r="BJ20" s="400"/>
      <c r="BK20" s="400"/>
      <c r="BL20" s="400"/>
      <c r="BM20" s="401"/>
      <c r="BN20" s="419"/>
      <c r="BO20" s="420"/>
      <c r="BP20" s="420"/>
      <c r="BQ20" s="420"/>
      <c r="BR20" s="420"/>
      <c r="BS20" s="420"/>
      <c r="BT20" s="420"/>
      <c r="BU20" s="421"/>
      <c r="BV20" s="419"/>
      <c r="BW20" s="420"/>
      <c r="BX20" s="420"/>
      <c r="BY20" s="420"/>
      <c r="BZ20" s="420"/>
      <c r="CA20" s="420"/>
      <c r="CB20" s="420"/>
      <c r="CC20" s="421"/>
      <c r="CD20" s="194"/>
      <c r="CE20" s="417"/>
      <c r="CF20" s="417"/>
      <c r="CG20" s="417"/>
      <c r="CH20" s="417"/>
      <c r="CI20" s="417"/>
      <c r="CJ20" s="417"/>
      <c r="CK20" s="417"/>
      <c r="CL20" s="417"/>
      <c r="CM20" s="417"/>
      <c r="CN20" s="417"/>
      <c r="CO20" s="417"/>
      <c r="CP20" s="417"/>
      <c r="CQ20" s="417"/>
      <c r="CR20" s="417"/>
      <c r="CS20" s="418"/>
      <c r="CT20" s="389"/>
      <c r="CU20" s="390"/>
      <c r="CV20" s="390"/>
      <c r="CW20" s="390"/>
      <c r="CX20" s="390"/>
      <c r="CY20" s="390"/>
      <c r="CZ20" s="390"/>
      <c r="DA20" s="391"/>
      <c r="DB20" s="389"/>
      <c r="DC20" s="390"/>
      <c r="DD20" s="390"/>
      <c r="DE20" s="390"/>
      <c r="DF20" s="390"/>
      <c r="DG20" s="390"/>
      <c r="DH20" s="390"/>
      <c r="DI20" s="391"/>
    </row>
    <row r="21" spans="1:113" ht="18.75" customHeight="1" thickBot="1" x14ac:dyDescent="0.25">
      <c r="A21" s="181"/>
      <c r="B21" s="468" t="s">
        <v>152</v>
      </c>
      <c r="C21" s="469"/>
      <c r="D21" s="469"/>
      <c r="E21" s="469"/>
      <c r="F21" s="469"/>
      <c r="G21" s="469"/>
      <c r="H21" s="469"/>
      <c r="I21" s="469"/>
      <c r="J21" s="469"/>
      <c r="K21" s="469"/>
      <c r="L21" s="469"/>
      <c r="M21" s="469"/>
      <c r="N21" s="469"/>
      <c r="O21" s="469"/>
      <c r="P21" s="469"/>
      <c r="Q21" s="469"/>
      <c r="R21" s="469"/>
      <c r="S21" s="469"/>
      <c r="T21" s="469"/>
      <c r="U21" s="469"/>
      <c r="V21" s="469"/>
      <c r="W21" s="469"/>
      <c r="X21" s="469"/>
      <c r="Y21" s="469"/>
      <c r="Z21" s="469"/>
      <c r="AA21" s="469"/>
      <c r="AB21" s="469"/>
      <c r="AC21" s="469"/>
      <c r="AD21" s="469"/>
      <c r="AE21" s="469"/>
      <c r="AF21" s="469"/>
      <c r="AG21" s="469"/>
      <c r="AH21" s="469"/>
      <c r="AI21" s="469"/>
      <c r="AJ21" s="469"/>
      <c r="AK21" s="469"/>
      <c r="AL21" s="469"/>
      <c r="AM21" s="469"/>
      <c r="AN21" s="469"/>
      <c r="AO21" s="469"/>
      <c r="AP21" s="469"/>
      <c r="AQ21" s="469"/>
      <c r="AR21" s="469"/>
      <c r="AS21" s="469"/>
      <c r="AT21" s="469"/>
      <c r="AU21" s="469"/>
      <c r="AV21" s="469"/>
      <c r="AW21" s="469"/>
      <c r="AX21" s="470"/>
      <c r="AY21" s="386"/>
      <c r="AZ21" s="387"/>
      <c r="BA21" s="387"/>
      <c r="BB21" s="387"/>
      <c r="BC21" s="387"/>
      <c r="BD21" s="387"/>
      <c r="BE21" s="387"/>
      <c r="BF21" s="387"/>
      <c r="BG21" s="387"/>
      <c r="BH21" s="387"/>
      <c r="BI21" s="387"/>
      <c r="BJ21" s="387"/>
      <c r="BK21" s="387"/>
      <c r="BL21" s="387"/>
      <c r="BM21" s="388"/>
      <c r="BN21" s="422"/>
      <c r="BO21" s="423"/>
      <c r="BP21" s="423"/>
      <c r="BQ21" s="423"/>
      <c r="BR21" s="423"/>
      <c r="BS21" s="423"/>
      <c r="BT21" s="423"/>
      <c r="BU21" s="424"/>
      <c r="BV21" s="422"/>
      <c r="BW21" s="423"/>
      <c r="BX21" s="423"/>
      <c r="BY21" s="423"/>
      <c r="BZ21" s="423"/>
      <c r="CA21" s="423"/>
      <c r="CB21" s="423"/>
      <c r="CC21" s="424"/>
      <c r="CD21" s="194"/>
      <c r="CE21" s="417"/>
      <c r="CF21" s="417"/>
      <c r="CG21" s="417"/>
      <c r="CH21" s="417"/>
      <c r="CI21" s="417"/>
      <c r="CJ21" s="417"/>
      <c r="CK21" s="417"/>
      <c r="CL21" s="417"/>
      <c r="CM21" s="417"/>
      <c r="CN21" s="417"/>
      <c r="CO21" s="417"/>
      <c r="CP21" s="417"/>
      <c r="CQ21" s="417"/>
      <c r="CR21" s="417"/>
      <c r="CS21" s="418"/>
      <c r="CT21" s="389"/>
      <c r="CU21" s="390"/>
      <c r="CV21" s="390"/>
      <c r="CW21" s="390"/>
      <c r="CX21" s="390"/>
      <c r="CY21" s="390"/>
      <c r="CZ21" s="390"/>
      <c r="DA21" s="391"/>
      <c r="DB21" s="389"/>
      <c r="DC21" s="390"/>
      <c r="DD21" s="390"/>
      <c r="DE21" s="390"/>
      <c r="DF21" s="390"/>
      <c r="DG21" s="390"/>
      <c r="DH21" s="390"/>
      <c r="DI21" s="391"/>
    </row>
    <row r="22" spans="1:113" ht="18.75" customHeight="1" x14ac:dyDescent="0.2">
      <c r="A22" s="181"/>
      <c r="B22" s="432" t="s">
        <v>153</v>
      </c>
      <c r="C22" s="433"/>
      <c r="D22" s="434"/>
      <c r="E22" s="441" t="s">
        <v>1</v>
      </c>
      <c r="F22" s="442"/>
      <c r="G22" s="442"/>
      <c r="H22" s="442"/>
      <c r="I22" s="442"/>
      <c r="J22" s="442"/>
      <c r="K22" s="443"/>
      <c r="L22" s="441" t="s">
        <v>154</v>
      </c>
      <c r="M22" s="442"/>
      <c r="N22" s="442"/>
      <c r="O22" s="442"/>
      <c r="P22" s="443"/>
      <c r="Q22" s="447" t="s">
        <v>155</v>
      </c>
      <c r="R22" s="448"/>
      <c r="S22" s="448"/>
      <c r="T22" s="448"/>
      <c r="U22" s="448"/>
      <c r="V22" s="449"/>
      <c r="W22" s="453" t="s">
        <v>156</v>
      </c>
      <c r="X22" s="433"/>
      <c r="Y22" s="434"/>
      <c r="Z22" s="441" t="s">
        <v>1</v>
      </c>
      <c r="AA22" s="442"/>
      <c r="AB22" s="442"/>
      <c r="AC22" s="442"/>
      <c r="AD22" s="442"/>
      <c r="AE22" s="442"/>
      <c r="AF22" s="442"/>
      <c r="AG22" s="443"/>
      <c r="AH22" s="458" t="s">
        <v>157</v>
      </c>
      <c r="AI22" s="442"/>
      <c r="AJ22" s="442"/>
      <c r="AK22" s="442"/>
      <c r="AL22" s="443"/>
      <c r="AM22" s="458" t="s">
        <v>158</v>
      </c>
      <c r="AN22" s="459"/>
      <c r="AO22" s="459"/>
      <c r="AP22" s="459"/>
      <c r="AQ22" s="459"/>
      <c r="AR22" s="460"/>
      <c r="AS22" s="447" t="s">
        <v>155</v>
      </c>
      <c r="AT22" s="448"/>
      <c r="AU22" s="448"/>
      <c r="AV22" s="448"/>
      <c r="AW22" s="448"/>
      <c r="AX22" s="464"/>
      <c r="AY22" s="411" t="s">
        <v>159</v>
      </c>
      <c r="AZ22" s="412"/>
      <c r="BA22" s="412"/>
      <c r="BB22" s="412"/>
      <c r="BC22" s="412"/>
      <c r="BD22" s="412"/>
      <c r="BE22" s="412"/>
      <c r="BF22" s="412"/>
      <c r="BG22" s="412"/>
      <c r="BH22" s="412"/>
      <c r="BI22" s="412"/>
      <c r="BJ22" s="412"/>
      <c r="BK22" s="412"/>
      <c r="BL22" s="412"/>
      <c r="BM22" s="413"/>
      <c r="BN22" s="414">
        <v>15029945</v>
      </c>
      <c r="BO22" s="415"/>
      <c r="BP22" s="415"/>
      <c r="BQ22" s="415"/>
      <c r="BR22" s="415"/>
      <c r="BS22" s="415"/>
      <c r="BT22" s="415"/>
      <c r="BU22" s="416"/>
      <c r="BV22" s="414">
        <v>15799590</v>
      </c>
      <c r="BW22" s="415"/>
      <c r="BX22" s="415"/>
      <c r="BY22" s="415"/>
      <c r="BZ22" s="415"/>
      <c r="CA22" s="415"/>
      <c r="CB22" s="415"/>
      <c r="CC22" s="416"/>
      <c r="CD22" s="194"/>
      <c r="CE22" s="417"/>
      <c r="CF22" s="417"/>
      <c r="CG22" s="417"/>
      <c r="CH22" s="417"/>
      <c r="CI22" s="417"/>
      <c r="CJ22" s="417"/>
      <c r="CK22" s="417"/>
      <c r="CL22" s="417"/>
      <c r="CM22" s="417"/>
      <c r="CN22" s="417"/>
      <c r="CO22" s="417"/>
      <c r="CP22" s="417"/>
      <c r="CQ22" s="417"/>
      <c r="CR22" s="417"/>
      <c r="CS22" s="418"/>
      <c r="CT22" s="389"/>
      <c r="CU22" s="390"/>
      <c r="CV22" s="390"/>
      <c r="CW22" s="390"/>
      <c r="CX22" s="390"/>
      <c r="CY22" s="390"/>
      <c r="CZ22" s="390"/>
      <c r="DA22" s="391"/>
      <c r="DB22" s="389"/>
      <c r="DC22" s="390"/>
      <c r="DD22" s="390"/>
      <c r="DE22" s="390"/>
      <c r="DF22" s="390"/>
      <c r="DG22" s="390"/>
      <c r="DH22" s="390"/>
      <c r="DI22" s="391"/>
    </row>
    <row r="23" spans="1:113" ht="18.75" customHeight="1" x14ac:dyDescent="0.2">
      <c r="A23" s="181"/>
      <c r="B23" s="435"/>
      <c r="C23" s="436"/>
      <c r="D23" s="437"/>
      <c r="E23" s="444"/>
      <c r="F23" s="445"/>
      <c r="G23" s="445"/>
      <c r="H23" s="445"/>
      <c r="I23" s="445"/>
      <c r="J23" s="445"/>
      <c r="K23" s="446"/>
      <c r="L23" s="444"/>
      <c r="M23" s="445"/>
      <c r="N23" s="445"/>
      <c r="O23" s="445"/>
      <c r="P23" s="446"/>
      <c r="Q23" s="450"/>
      <c r="R23" s="451"/>
      <c r="S23" s="451"/>
      <c r="T23" s="451"/>
      <c r="U23" s="451"/>
      <c r="V23" s="452"/>
      <c r="W23" s="454"/>
      <c r="X23" s="436"/>
      <c r="Y23" s="437"/>
      <c r="Z23" s="444"/>
      <c r="AA23" s="445"/>
      <c r="AB23" s="445"/>
      <c r="AC23" s="445"/>
      <c r="AD23" s="445"/>
      <c r="AE23" s="445"/>
      <c r="AF23" s="445"/>
      <c r="AG23" s="446"/>
      <c r="AH23" s="444"/>
      <c r="AI23" s="445"/>
      <c r="AJ23" s="445"/>
      <c r="AK23" s="445"/>
      <c r="AL23" s="446"/>
      <c r="AM23" s="461"/>
      <c r="AN23" s="462"/>
      <c r="AO23" s="462"/>
      <c r="AP23" s="462"/>
      <c r="AQ23" s="462"/>
      <c r="AR23" s="463"/>
      <c r="AS23" s="450"/>
      <c r="AT23" s="451"/>
      <c r="AU23" s="451"/>
      <c r="AV23" s="451"/>
      <c r="AW23" s="451"/>
      <c r="AX23" s="465"/>
      <c r="AY23" s="399" t="s">
        <v>160</v>
      </c>
      <c r="AZ23" s="400"/>
      <c r="BA23" s="400"/>
      <c r="BB23" s="400"/>
      <c r="BC23" s="400"/>
      <c r="BD23" s="400"/>
      <c r="BE23" s="400"/>
      <c r="BF23" s="400"/>
      <c r="BG23" s="400"/>
      <c r="BH23" s="400"/>
      <c r="BI23" s="400"/>
      <c r="BJ23" s="400"/>
      <c r="BK23" s="400"/>
      <c r="BL23" s="400"/>
      <c r="BM23" s="401"/>
      <c r="BN23" s="419">
        <v>10124575</v>
      </c>
      <c r="BO23" s="420"/>
      <c r="BP23" s="420"/>
      <c r="BQ23" s="420"/>
      <c r="BR23" s="420"/>
      <c r="BS23" s="420"/>
      <c r="BT23" s="420"/>
      <c r="BU23" s="421"/>
      <c r="BV23" s="419">
        <v>10806326</v>
      </c>
      <c r="BW23" s="420"/>
      <c r="BX23" s="420"/>
      <c r="BY23" s="420"/>
      <c r="BZ23" s="420"/>
      <c r="CA23" s="420"/>
      <c r="CB23" s="420"/>
      <c r="CC23" s="421"/>
      <c r="CD23" s="194"/>
      <c r="CE23" s="417"/>
      <c r="CF23" s="417"/>
      <c r="CG23" s="417"/>
      <c r="CH23" s="417"/>
      <c r="CI23" s="417"/>
      <c r="CJ23" s="417"/>
      <c r="CK23" s="417"/>
      <c r="CL23" s="417"/>
      <c r="CM23" s="417"/>
      <c r="CN23" s="417"/>
      <c r="CO23" s="417"/>
      <c r="CP23" s="417"/>
      <c r="CQ23" s="417"/>
      <c r="CR23" s="417"/>
      <c r="CS23" s="418"/>
      <c r="CT23" s="389"/>
      <c r="CU23" s="390"/>
      <c r="CV23" s="390"/>
      <c r="CW23" s="390"/>
      <c r="CX23" s="390"/>
      <c r="CY23" s="390"/>
      <c r="CZ23" s="390"/>
      <c r="DA23" s="391"/>
      <c r="DB23" s="389"/>
      <c r="DC23" s="390"/>
      <c r="DD23" s="390"/>
      <c r="DE23" s="390"/>
      <c r="DF23" s="390"/>
      <c r="DG23" s="390"/>
      <c r="DH23" s="390"/>
      <c r="DI23" s="391"/>
    </row>
    <row r="24" spans="1:113" ht="18.75" customHeight="1" thickBot="1" x14ac:dyDescent="0.25">
      <c r="A24" s="181"/>
      <c r="B24" s="435"/>
      <c r="C24" s="436"/>
      <c r="D24" s="437"/>
      <c r="E24" s="392" t="s">
        <v>161</v>
      </c>
      <c r="F24" s="393"/>
      <c r="G24" s="393"/>
      <c r="H24" s="393"/>
      <c r="I24" s="393"/>
      <c r="J24" s="393"/>
      <c r="K24" s="394"/>
      <c r="L24" s="395">
        <v>1</v>
      </c>
      <c r="M24" s="396"/>
      <c r="N24" s="396"/>
      <c r="O24" s="396"/>
      <c r="P24" s="397"/>
      <c r="Q24" s="395">
        <v>7750</v>
      </c>
      <c r="R24" s="396"/>
      <c r="S24" s="396"/>
      <c r="T24" s="396"/>
      <c r="U24" s="396"/>
      <c r="V24" s="397"/>
      <c r="W24" s="454"/>
      <c r="X24" s="436"/>
      <c r="Y24" s="437"/>
      <c r="Z24" s="392" t="s">
        <v>162</v>
      </c>
      <c r="AA24" s="393"/>
      <c r="AB24" s="393"/>
      <c r="AC24" s="393"/>
      <c r="AD24" s="393"/>
      <c r="AE24" s="393"/>
      <c r="AF24" s="393"/>
      <c r="AG24" s="394"/>
      <c r="AH24" s="395">
        <v>267</v>
      </c>
      <c r="AI24" s="396"/>
      <c r="AJ24" s="396"/>
      <c r="AK24" s="396"/>
      <c r="AL24" s="397"/>
      <c r="AM24" s="395">
        <v>834909</v>
      </c>
      <c r="AN24" s="396"/>
      <c r="AO24" s="396"/>
      <c r="AP24" s="396"/>
      <c r="AQ24" s="396"/>
      <c r="AR24" s="397"/>
      <c r="AS24" s="395">
        <v>3127</v>
      </c>
      <c r="AT24" s="396"/>
      <c r="AU24" s="396"/>
      <c r="AV24" s="396"/>
      <c r="AW24" s="396"/>
      <c r="AX24" s="398"/>
      <c r="AY24" s="386" t="s">
        <v>163</v>
      </c>
      <c r="AZ24" s="387"/>
      <c r="BA24" s="387"/>
      <c r="BB24" s="387"/>
      <c r="BC24" s="387"/>
      <c r="BD24" s="387"/>
      <c r="BE24" s="387"/>
      <c r="BF24" s="387"/>
      <c r="BG24" s="387"/>
      <c r="BH24" s="387"/>
      <c r="BI24" s="387"/>
      <c r="BJ24" s="387"/>
      <c r="BK24" s="387"/>
      <c r="BL24" s="387"/>
      <c r="BM24" s="388"/>
      <c r="BN24" s="419">
        <v>9605357</v>
      </c>
      <c r="BO24" s="420"/>
      <c r="BP24" s="420"/>
      <c r="BQ24" s="420"/>
      <c r="BR24" s="420"/>
      <c r="BS24" s="420"/>
      <c r="BT24" s="420"/>
      <c r="BU24" s="421"/>
      <c r="BV24" s="419">
        <v>9810891</v>
      </c>
      <c r="BW24" s="420"/>
      <c r="BX24" s="420"/>
      <c r="BY24" s="420"/>
      <c r="BZ24" s="420"/>
      <c r="CA24" s="420"/>
      <c r="CB24" s="420"/>
      <c r="CC24" s="421"/>
      <c r="CD24" s="194"/>
      <c r="CE24" s="417"/>
      <c r="CF24" s="417"/>
      <c r="CG24" s="417"/>
      <c r="CH24" s="417"/>
      <c r="CI24" s="417"/>
      <c r="CJ24" s="417"/>
      <c r="CK24" s="417"/>
      <c r="CL24" s="417"/>
      <c r="CM24" s="417"/>
      <c r="CN24" s="417"/>
      <c r="CO24" s="417"/>
      <c r="CP24" s="417"/>
      <c r="CQ24" s="417"/>
      <c r="CR24" s="417"/>
      <c r="CS24" s="418"/>
      <c r="CT24" s="389"/>
      <c r="CU24" s="390"/>
      <c r="CV24" s="390"/>
      <c r="CW24" s="390"/>
      <c r="CX24" s="390"/>
      <c r="CY24" s="390"/>
      <c r="CZ24" s="390"/>
      <c r="DA24" s="391"/>
      <c r="DB24" s="389"/>
      <c r="DC24" s="390"/>
      <c r="DD24" s="390"/>
      <c r="DE24" s="390"/>
      <c r="DF24" s="390"/>
      <c r="DG24" s="390"/>
      <c r="DH24" s="390"/>
      <c r="DI24" s="391"/>
    </row>
    <row r="25" spans="1:113" ht="18.75" customHeight="1" x14ac:dyDescent="0.2">
      <c r="A25" s="181"/>
      <c r="B25" s="435"/>
      <c r="C25" s="436"/>
      <c r="D25" s="437"/>
      <c r="E25" s="392" t="s">
        <v>164</v>
      </c>
      <c r="F25" s="393"/>
      <c r="G25" s="393"/>
      <c r="H25" s="393"/>
      <c r="I25" s="393"/>
      <c r="J25" s="393"/>
      <c r="K25" s="394"/>
      <c r="L25" s="395">
        <v>1</v>
      </c>
      <c r="M25" s="396"/>
      <c r="N25" s="396"/>
      <c r="O25" s="396"/>
      <c r="P25" s="397"/>
      <c r="Q25" s="395">
        <v>5980</v>
      </c>
      <c r="R25" s="396"/>
      <c r="S25" s="396"/>
      <c r="T25" s="396"/>
      <c r="U25" s="396"/>
      <c r="V25" s="397"/>
      <c r="W25" s="454"/>
      <c r="X25" s="436"/>
      <c r="Y25" s="437"/>
      <c r="Z25" s="392" t="s">
        <v>165</v>
      </c>
      <c r="AA25" s="393"/>
      <c r="AB25" s="393"/>
      <c r="AC25" s="393"/>
      <c r="AD25" s="393"/>
      <c r="AE25" s="393"/>
      <c r="AF25" s="393"/>
      <c r="AG25" s="394"/>
      <c r="AH25" s="395" t="s">
        <v>122</v>
      </c>
      <c r="AI25" s="396"/>
      <c r="AJ25" s="396"/>
      <c r="AK25" s="396"/>
      <c r="AL25" s="397"/>
      <c r="AM25" s="395" t="s">
        <v>122</v>
      </c>
      <c r="AN25" s="396"/>
      <c r="AO25" s="396"/>
      <c r="AP25" s="396"/>
      <c r="AQ25" s="396"/>
      <c r="AR25" s="397"/>
      <c r="AS25" s="395" t="s">
        <v>122</v>
      </c>
      <c r="AT25" s="396"/>
      <c r="AU25" s="396"/>
      <c r="AV25" s="396"/>
      <c r="AW25" s="396"/>
      <c r="AX25" s="398"/>
      <c r="AY25" s="411" t="s">
        <v>166</v>
      </c>
      <c r="AZ25" s="412"/>
      <c r="BA25" s="412"/>
      <c r="BB25" s="412"/>
      <c r="BC25" s="412"/>
      <c r="BD25" s="412"/>
      <c r="BE25" s="412"/>
      <c r="BF25" s="412"/>
      <c r="BG25" s="412"/>
      <c r="BH25" s="412"/>
      <c r="BI25" s="412"/>
      <c r="BJ25" s="412"/>
      <c r="BK25" s="412"/>
      <c r="BL25" s="412"/>
      <c r="BM25" s="413"/>
      <c r="BN25" s="414">
        <v>3716565</v>
      </c>
      <c r="BO25" s="415"/>
      <c r="BP25" s="415"/>
      <c r="BQ25" s="415"/>
      <c r="BR25" s="415"/>
      <c r="BS25" s="415"/>
      <c r="BT25" s="415"/>
      <c r="BU25" s="416"/>
      <c r="BV25" s="414">
        <v>3560891</v>
      </c>
      <c r="BW25" s="415"/>
      <c r="BX25" s="415"/>
      <c r="BY25" s="415"/>
      <c r="BZ25" s="415"/>
      <c r="CA25" s="415"/>
      <c r="CB25" s="415"/>
      <c r="CC25" s="416"/>
      <c r="CD25" s="194"/>
      <c r="CE25" s="417"/>
      <c r="CF25" s="417"/>
      <c r="CG25" s="417"/>
      <c r="CH25" s="417"/>
      <c r="CI25" s="417"/>
      <c r="CJ25" s="417"/>
      <c r="CK25" s="417"/>
      <c r="CL25" s="417"/>
      <c r="CM25" s="417"/>
      <c r="CN25" s="417"/>
      <c r="CO25" s="417"/>
      <c r="CP25" s="417"/>
      <c r="CQ25" s="417"/>
      <c r="CR25" s="417"/>
      <c r="CS25" s="418"/>
      <c r="CT25" s="389"/>
      <c r="CU25" s="390"/>
      <c r="CV25" s="390"/>
      <c r="CW25" s="390"/>
      <c r="CX25" s="390"/>
      <c r="CY25" s="390"/>
      <c r="CZ25" s="390"/>
      <c r="DA25" s="391"/>
      <c r="DB25" s="389"/>
      <c r="DC25" s="390"/>
      <c r="DD25" s="390"/>
      <c r="DE25" s="390"/>
      <c r="DF25" s="390"/>
      <c r="DG25" s="390"/>
      <c r="DH25" s="390"/>
      <c r="DI25" s="391"/>
    </row>
    <row r="26" spans="1:113" ht="18.75" customHeight="1" x14ac:dyDescent="0.2">
      <c r="A26" s="181"/>
      <c r="B26" s="435"/>
      <c r="C26" s="436"/>
      <c r="D26" s="437"/>
      <c r="E26" s="392" t="s">
        <v>167</v>
      </c>
      <c r="F26" s="393"/>
      <c r="G26" s="393"/>
      <c r="H26" s="393"/>
      <c r="I26" s="393"/>
      <c r="J26" s="393"/>
      <c r="K26" s="394"/>
      <c r="L26" s="395">
        <v>1</v>
      </c>
      <c r="M26" s="396"/>
      <c r="N26" s="396"/>
      <c r="O26" s="396"/>
      <c r="P26" s="397"/>
      <c r="Q26" s="395">
        <v>5460</v>
      </c>
      <c r="R26" s="396"/>
      <c r="S26" s="396"/>
      <c r="T26" s="396"/>
      <c r="U26" s="396"/>
      <c r="V26" s="397"/>
      <c r="W26" s="454"/>
      <c r="X26" s="436"/>
      <c r="Y26" s="437"/>
      <c r="Z26" s="392" t="s">
        <v>168</v>
      </c>
      <c r="AA26" s="430"/>
      <c r="AB26" s="430"/>
      <c r="AC26" s="430"/>
      <c r="AD26" s="430"/>
      <c r="AE26" s="430"/>
      <c r="AF26" s="430"/>
      <c r="AG26" s="431"/>
      <c r="AH26" s="395">
        <v>8</v>
      </c>
      <c r="AI26" s="396"/>
      <c r="AJ26" s="396"/>
      <c r="AK26" s="396"/>
      <c r="AL26" s="397"/>
      <c r="AM26" s="395">
        <v>24432</v>
      </c>
      <c r="AN26" s="396"/>
      <c r="AO26" s="396"/>
      <c r="AP26" s="396"/>
      <c r="AQ26" s="396"/>
      <c r="AR26" s="397"/>
      <c r="AS26" s="395">
        <v>3054</v>
      </c>
      <c r="AT26" s="396"/>
      <c r="AU26" s="396"/>
      <c r="AV26" s="396"/>
      <c r="AW26" s="396"/>
      <c r="AX26" s="398"/>
      <c r="AY26" s="428" t="s">
        <v>169</v>
      </c>
      <c r="AZ26" s="373"/>
      <c r="BA26" s="373"/>
      <c r="BB26" s="373"/>
      <c r="BC26" s="373"/>
      <c r="BD26" s="373"/>
      <c r="BE26" s="373"/>
      <c r="BF26" s="373"/>
      <c r="BG26" s="373"/>
      <c r="BH26" s="373"/>
      <c r="BI26" s="373"/>
      <c r="BJ26" s="373"/>
      <c r="BK26" s="373"/>
      <c r="BL26" s="373"/>
      <c r="BM26" s="429"/>
      <c r="BN26" s="419" t="s">
        <v>122</v>
      </c>
      <c r="BO26" s="420"/>
      <c r="BP26" s="420"/>
      <c r="BQ26" s="420"/>
      <c r="BR26" s="420"/>
      <c r="BS26" s="420"/>
      <c r="BT26" s="420"/>
      <c r="BU26" s="421"/>
      <c r="BV26" s="419" t="s">
        <v>122</v>
      </c>
      <c r="BW26" s="420"/>
      <c r="BX26" s="420"/>
      <c r="BY26" s="420"/>
      <c r="BZ26" s="420"/>
      <c r="CA26" s="420"/>
      <c r="CB26" s="420"/>
      <c r="CC26" s="421"/>
      <c r="CD26" s="194"/>
      <c r="CE26" s="417"/>
      <c r="CF26" s="417"/>
      <c r="CG26" s="417"/>
      <c r="CH26" s="417"/>
      <c r="CI26" s="417"/>
      <c r="CJ26" s="417"/>
      <c r="CK26" s="417"/>
      <c r="CL26" s="417"/>
      <c r="CM26" s="417"/>
      <c r="CN26" s="417"/>
      <c r="CO26" s="417"/>
      <c r="CP26" s="417"/>
      <c r="CQ26" s="417"/>
      <c r="CR26" s="417"/>
      <c r="CS26" s="418"/>
      <c r="CT26" s="389"/>
      <c r="CU26" s="390"/>
      <c r="CV26" s="390"/>
      <c r="CW26" s="390"/>
      <c r="CX26" s="390"/>
      <c r="CY26" s="390"/>
      <c r="CZ26" s="390"/>
      <c r="DA26" s="391"/>
      <c r="DB26" s="389"/>
      <c r="DC26" s="390"/>
      <c r="DD26" s="390"/>
      <c r="DE26" s="390"/>
      <c r="DF26" s="390"/>
      <c r="DG26" s="390"/>
      <c r="DH26" s="390"/>
      <c r="DI26" s="391"/>
    </row>
    <row r="27" spans="1:113" ht="18.75" customHeight="1" thickBot="1" x14ac:dyDescent="0.25">
      <c r="A27" s="181"/>
      <c r="B27" s="435"/>
      <c r="C27" s="436"/>
      <c r="D27" s="437"/>
      <c r="E27" s="392" t="s">
        <v>170</v>
      </c>
      <c r="F27" s="393"/>
      <c r="G27" s="393"/>
      <c r="H27" s="393"/>
      <c r="I27" s="393"/>
      <c r="J27" s="393"/>
      <c r="K27" s="394"/>
      <c r="L27" s="395">
        <v>1</v>
      </c>
      <c r="M27" s="396"/>
      <c r="N27" s="396"/>
      <c r="O27" s="396"/>
      <c r="P27" s="397"/>
      <c r="Q27" s="395">
        <v>3600</v>
      </c>
      <c r="R27" s="396"/>
      <c r="S27" s="396"/>
      <c r="T27" s="396"/>
      <c r="U27" s="396"/>
      <c r="V27" s="397"/>
      <c r="W27" s="454"/>
      <c r="X27" s="436"/>
      <c r="Y27" s="437"/>
      <c r="Z27" s="392" t="s">
        <v>171</v>
      </c>
      <c r="AA27" s="393"/>
      <c r="AB27" s="393"/>
      <c r="AC27" s="393"/>
      <c r="AD27" s="393"/>
      <c r="AE27" s="393"/>
      <c r="AF27" s="393"/>
      <c r="AG27" s="394"/>
      <c r="AH27" s="395">
        <v>12</v>
      </c>
      <c r="AI27" s="396"/>
      <c r="AJ27" s="396"/>
      <c r="AK27" s="396"/>
      <c r="AL27" s="397"/>
      <c r="AM27" s="395">
        <v>35700</v>
      </c>
      <c r="AN27" s="396"/>
      <c r="AO27" s="396"/>
      <c r="AP27" s="396"/>
      <c r="AQ27" s="396"/>
      <c r="AR27" s="397"/>
      <c r="AS27" s="395">
        <v>2975</v>
      </c>
      <c r="AT27" s="396"/>
      <c r="AU27" s="396"/>
      <c r="AV27" s="396"/>
      <c r="AW27" s="396"/>
      <c r="AX27" s="398"/>
      <c r="AY27" s="425" t="s">
        <v>172</v>
      </c>
      <c r="AZ27" s="426"/>
      <c r="BA27" s="426"/>
      <c r="BB27" s="426"/>
      <c r="BC27" s="426"/>
      <c r="BD27" s="426"/>
      <c r="BE27" s="426"/>
      <c r="BF27" s="426"/>
      <c r="BG27" s="426"/>
      <c r="BH27" s="426"/>
      <c r="BI27" s="426"/>
      <c r="BJ27" s="426"/>
      <c r="BK27" s="426"/>
      <c r="BL27" s="426"/>
      <c r="BM27" s="427"/>
      <c r="BN27" s="422" t="s">
        <v>122</v>
      </c>
      <c r="BO27" s="423"/>
      <c r="BP27" s="423"/>
      <c r="BQ27" s="423"/>
      <c r="BR27" s="423"/>
      <c r="BS27" s="423"/>
      <c r="BT27" s="423"/>
      <c r="BU27" s="424"/>
      <c r="BV27" s="422" t="s">
        <v>122</v>
      </c>
      <c r="BW27" s="423"/>
      <c r="BX27" s="423"/>
      <c r="BY27" s="423"/>
      <c r="BZ27" s="423"/>
      <c r="CA27" s="423"/>
      <c r="CB27" s="423"/>
      <c r="CC27" s="424"/>
      <c r="CD27" s="196"/>
      <c r="CE27" s="417"/>
      <c r="CF27" s="417"/>
      <c r="CG27" s="417"/>
      <c r="CH27" s="417"/>
      <c r="CI27" s="417"/>
      <c r="CJ27" s="417"/>
      <c r="CK27" s="417"/>
      <c r="CL27" s="417"/>
      <c r="CM27" s="417"/>
      <c r="CN27" s="417"/>
      <c r="CO27" s="417"/>
      <c r="CP27" s="417"/>
      <c r="CQ27" s="417"/>
      <c r="CR27" s="417"/>
      <c r="CS27" s="418"/>
      <c r="CT27" s="389"/>
      <c r="CU27" s="390"/>
      <c r="CV27" s="390"/>
      <c r="CW27" s="390"/>
      <c r="CX27" s="390"/>
      <c r="CY27" s="390"/>
      <c r="CZ27" s="390"/>
      <c r="DA27" s="391"/>
      <c r="DB27" s="389"/>
      <c r="DC27" s="390"/>
      <c r="DD27" s="390"/>
      <c r="DE27" s="390"/>
      <c r="DF27" s="390"/>
      <c r="DG27" s="390"/>
      <c r="DH27" s="390"/>
      <c r="DI27" s="391"/>
    </row>
    <row r="28" spans="1:113" ht="18.75" customHeight="1" x14ac:dyDescent="0.2">
      <c r="A28" s="181"/>
      <c r="B28" s="435"/>
      <c r="C28" s="436"/>
      <c r="D28" s="437"/>
      <c r="E28" s="392" t="s">
        <v>173</v>
      </c>
      <c r="F28" s="393"/>
      <c r="G28" s="393"/>
      <c r="H28" s="393"/>
      <c r="I28" s="393"/>
      <c r="J28" s="393"/>
      <c r="K28" s="394"/>
      <c r="L28" s="395">
        <v>1</v>
      </c>
      <c r="M28" s="396"/>
      <c r="N28" s="396"/>
      <c r="O28" s="396"/>
      <c r="P28" s="397"/>
      <c r="Q28" s="395">
        <v>3060</v>
      </c>
      <c r="R28" s="396"/>
      <c r="S28" s="396"/>
      <c r="T28" s="396"/>
      <c r="U28" s="396"/>
      <c r="V28" s="397"/>
      <c r="W28" s="454"/>
      <c r="X28" s="436"/>
      <c r="Y28" s="437"/>
      <c r="Z28" s="392" t="s">
        <v>174</v>
      </c>
      <c r="AA28" s="393"/>
      <c r="AB28" s="393"/>
      <c r="AC28" s="393"/>
      <c r="AD28" s="393"/>
      <c r="AE28" s="393"/>
      <c r="AF28" s="393"/>
      <c r="AG28" s="394"/>
      <c r="AH28" s="395" t="s">
        <v>122</v>
      </c>
      <c r="AI28" s="396"/>
      <c r="AJ28" s="396"/>
      <c r="AK28" s="396"/>
      <c r="AL28" s="397"/>
      <c r="AM28" s="395" t="s">
        <v>122</v>
      </c>
      <c r="AN28" s="396"/>
      <c r="AO28" s="396"/>
      <c r="AP28" s="396"/>
      <c r="AQ28" s="396"/>
      <c r="AR28" s="397"/>
      <c r="AS28" s="395" t="s">
        <v>122</v>
      </c>
      <c r="AT28" s="396"/>
      <c r="AU28" s="396"/>
      <c r="AV28" s="396"/>
      <c r="AW28" s="396"/>
      <c r="AX28" s="398"/>
      <c r="AY28" s="402" t="s">
        <v>175</v>
      </c>
      <c r="AZ28" s="403"/>
      <c r="BA28" s="403"/>
      <c r="BB28" s="404"/>
      <c r="BC28" s="411" t="s">
        <v>46</v>
      </c>
      <c r="BD28" s="412"/>
      <c r="BE28" s="412"/>
      <c r="BF28" s="412"/>
      <c r="BG28" s="412"/>
      <c r="BH28" s="412"/>
      <c r="BI28" s="412"/>
      <c r="BJ28" s="412"/>
      <c r="BK28" s="412"/>
      <c r="BL28" s="412"/>
      <c r="BM28" s="413"/>
      <c r="BN28" s="414">
        <v>2568512</v>
      </c>
      <c r="BO28" s="415"/>
      <c r="BP28" s="415"/>
      <c r="BQ28" s="415"/>
      <c r="BR28" s="415"/>
      <c r="BS28" s="415"/>
      <c r="BT28" s="415"/>
      <c r="BU28" s="416"/>
      <c r="BV28" s="414">
        <v>2282839</v>
      </c>
      <c r="BW28" s="415"/>
      <c r="BX28" s="415"/>
      <c r="BY28" s="415"/>
      <c r="BZ28" s="415"/>
      <c r="CA28" s="415"/>
      <c r="CB28" s="415"/>
      <c r="CC28" s="416"/>
      <c r="CD28" s="194"/>
      <c r="CE28" s="417"/>
      <c r="CF28" s="417"/>
      <c r="CG28" s="417"/>
      <c r="CH28" s="417"/>
      <c r="CI28" s="417"/>
      <c r="CJ28" s="417"/>
      <c r="CK28" s="417"/>
      <c r="CL28" s="417"/>
      <c r="CM28" s="417"/>
      <c r="CN28" s="417"/>
      <c r="CO28" s="417"/>
      <c r="CP28" s="417"/>
      <c r="CQ28" s="417"/>
      <c r="CR28" s="417"/>
      <c r="CS28" s="418"/>
      <c r="CT28" s="389"/>
      <c r="CU28" s="390"/>
      <c r="CV28" s="390"/>
      <c r="CW28" s="390"/>
      <c r="CX28" s="390"/>
      <c r="CY28" s="390"/>
      <c r="CZ28" s="390"/>
      <c r="DA28" s="391"/>
      <c r="DB28" s="389"/>
      <c r="DC28" s="390"/>
      <c r="DD28" s="390"/>
      <c r="DE28" s="390"/>
      <c r="DF28" s="390"/>
      <c r="DG28" s="390"/>
      <c r="DH28" s="390"/>
      <c r="DI28" s="391"/>
    </row>
    <row r="29" spans="1:113" ht="18.75" customHeight="1" x14ac:dyDescent="0.2">
      <c r="A29" s="181"/>
      <c r="B29" s="435"/>
      <c r="C29" s="436"/>
      <c r="D29" s="437"/>
      <c r="E29" s="392" t="s">
        <v>176</v>
      </c>
      <c r="F29" s="393"/>
      <c r="G29" s="393"/>
      <c r="H29" s="393"/>
      <c r="I29" s="393"/>
      <c r="J29" s="393"/>
      <c r="K29" s="394"/>
      <c r="L29" s="395">
        <v>16</v>
      </c>
      <c r="M29" s="396"/>
      <c r="N29" s="396"/>
      <c r="O29" s="396"/>
      <c r="P29" s="397"/>
      <c r="Q29" s="395">
        <v>2880</v>
      </c>
      <c r="R29" s="396"/>
      <c r="S29" s="396"/>
      <c r="T29" s="396"/>
      <c r="U29" s="396"/>
      <c r="V29" s="397"/>
      <c r="W29" s="455"/>
      <c r="X29" s="456"/>
      <c r="Y29" s="457"/>
      <c r="Z29" s="392" t="s">
        <v>177</v>
      </c>
      <c r="AA29" s="393"/>
      <c r="AB29" s="393"/>
      <c r="AC29" s="393"/>
      <c r="AD29" s="393"/>
      <c r="AE29" s="393"/>
      <c r="AF29" s="393"/>
      <c r="AG29" s="394"/>
      <c r="AH29" s="395">
        <v>279</v>
      </c>
      <c r="AI29" s="396"/>
      <c r="AJ29" s="396"/>
      <c r="AK29" s="396"/>
      <c r="AL29" s="397"/>
      <c r="AM29" s="395">
        <v>870609</v>
      </c>
      <c r="AN29" s="396"/>
      <c r="AO29" s="396"/>
      <c r="AP29" s="396"/>
      <c r="AQ29" s="396"/>
      <c r="AR29" s="397"/>
      <c r="AS29" s="395">
        <v>3120</v>
      </c>
      <c r="AT29" s="396"/>
      <c r="AU29" s="396"/>
      <c r="AV29" s="396"/>
      <c r="AW29" s="396"/>
      <c r="AX29" s="398"/>
      <c r="AY29" s="405"/>
      <c r="AZ29" s="406"/>
      <c r="BA29" s="406"/>
      <c r="BB29" s="407"/>
      <c r="BC29" s="399" t="s">
        <v>178</v>
      </c>
      <c r="BD29" s="400"/>
      <c r="BE29" s="400"/>
      <c r="BF29" s="400"/>
      <c r="BG29" s="400"/>
      <c r="BH29" s="400"/>
      <c r="BI29" s="400"/>
      <c r="BJ29" s="400"/>
      <c r="BK29" s="400"/>
      <c r="BL29" s="400"/>
      <c r="BM29" s="401"/>
      <c r="BN29" s="419">
        <v>949646</v>
      </c>
      <c r="BO29" s="420"/>
      <c r="BP29" s="420"/>
      <c r="BQ29" s="420"/>
      <c r="BR29" s="420"/>
      <c r="BS29" s="420"/>
      <c r="BT29" s="420"/>
      <c r="BU29" s="421"/>
      <c r="BV29" s="419">
        <v>891437</v>
      </c>
      <c r="BW29" s="420"/>
      <c r="BX29" s="420"/>
      <c r="BY29" s="420"/>
      <c r="BZ29" s="420"/>
      <c r="CA29" s="420"/>
      <c r="CB29" s="420"/>
      <c r="CC29" s="421"/>
      <c r="CD29" s="196"/>
      <c r="CE29" s="417"/>
      <c r="CF29" s="417"/>
      <c r="CG29" s="417"/>
      <c r="CH29" s="417"/>
      <c r="CI29" s="417"/>
      <c r="CJ29" s="417"/>
      <c r="CK29" s="417"/>
      <c r="CL29" s="417"/>
      <c r="CM29" s="417"/>
      <c r="CN29" s="417"/>
      <c r="CO29" s="417"/>
      <c r="CP29" s="417"/>
      <c r="CQ29" s="417"/>
      <c r="CR29" s="417"/>
      <c r="CS29" s="418"/>
      <c r="CT29" s="389"/>
      <c r="CU29" s="390"/>
      <c r="CV29" s="390"/>
      <c r="CW29" s="390"/>
      <c r="CX29" s="390"/>
      <c r="CY29" s="390"/>
      <c r="CZ29" s="390"/>
      <c r="DA29" s="391"/>
      <c r="DB29" s="389"/>
      <c r="DC29" s="390"/>
      <c r="DD29" s="390"/>
      <c r="DE29" s="390"/>
      <c r="DF29" s="390"/>
      <c r="DG29" s="390"/>
      <c r="DH29" s="390"/>
      <c r="DI29" s="391"/>
    </row>
    <row r="30" spans="1:113" ht="18.75" customHeight="1" thickBot="1" x14ac:dyDescent="0.25">
      <c r="A30" s="181"/>
      <c r="B30" s="438"/>
      <c r="C30" s="439"/>
      <c r="D30" s="440"/>
      <c r="E30" s="374"/>
      <c r="F30" s="375"/>
      <c r="G30" s="375"/>
      <c r="H30" s="375"/>
      <c r="I30" s="375"/>
      <c r="J30" s="375"/>
      <c r="K30" s="376"/>
      <c r="L30" s="377"/>
      <c r="M30" s="378"/>
      <c r="N30" s="378"/>
      <c r="O30" s="378"/>
      <c r="P30" s="379"/>
      <c r="Q30" s="377"/>
      <c r="R30" s="378"/>
      <c r="S30" s="378"/>
      <c r="T30" s="378"/>
      <c r="U30" s="378"/>
      <c r="V30" s="379"/>
      <c r="W30" s="380" t="s">
        <v>179</v>
      </c>
      <c r="X30" s="381"/>
      <c r="Y30" s="381"/>
      <c r="Z30" s="381"/>
      <c r="AA30" s="381"/>
      <c r="AB30" s="381"/>
      <c r="AC30" s="381"/>
      <c r="AD30" s="381"/>
      <c r="AE30" s="381"/>
      <c r="AF30" s="381"/>
      <c r="AG30" s="382"/>
      <c r="AH30" s="383">
        <v>97.1</v>
      </c>
      <c r="AI30" s="384"/>
      <c r="AJ30" s="384"/>
      <c r="AK30" s="384"/>
      <c r="AL30" s="384"/>
      <c r="AM30" s="384"/>
      <c r="AN30" s="384"/>
      <c r="AO30" s="384"/>
      <c r="AP30" s="384"/>
      <c r="AQ30" s="384"/>
      <c r="AR30" s="384"/>
      <c r="AS30" s="384"/>
      <c r="AT30" s="384"/>
      <c r="AU30" s="384"/>
      <c r="AV30" s="384"/>
      <c r="AW30" s="384"/>
      <c r="AX30" s="385"/>
      <c r="AY30" s="408"/>
      <c r="AZ30" s="409"/>
      <c r="BA30" s="409"/>
      <c r="BB30" s="410"/>
      <c r="BC30" s="386" t="s">
        <v>48</v>
      </c>
      <c r="BD30" s="387"/>
      <c r="BE30" s="387"/>
      <c r="BF30" s="387"/>
      <c r="BG30" s="387"/>
      <c r="BH30" s="387"/>
      <c r="BI30" s="387"/>
      <c r="BJ30" s="387"/>
      <c r="BK30" s="387"/>
      <c r="BL30" s="387"/>
      <c r="BM30" s="388"/>
      <c r="BN30" s="422">
        <v>4322187</v>
      </c>
      <c r="BO30" s="423"/>
      <c r="BP30" s="423"/>
      <c r="BQ30" s="423"/>
      <c r="BR30" s="423"/>
      <c r="BS30" s="423"/>
      <c r="BT30" s="423"/>
      <c r="BU30" s="424"/>
      <c r="BV30" s="422">
        <v>4231134</v>
      </c>
      <c r="BW30" s="423"/>
      <c r="BX30" s="423"/>
      <c r="BY30" s="423"/>
      <c r="BZ30" s="423"/>
      <c r="CA30" s="423"/>
      <c r="CB30" s="423"/>
      <c r="CC30" s="424"/>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372" t="s">
        <v>180</v>
      </c>
      <c r="D32" s="372"/>
      <c r="E32" s="372"/>
      <c r="F32" s="372"/>
      <c r="G32" s="372"/>
      <c r="H32" s="372"/>
      <c r="I32" s="372"/>
      <c r="J32" s="372"/>
      <c r="K32" s="372"/>
      <c r="L32" s="372"/>
      <c r="M32" s="372"/>
      <c r="N32" s="372"/>
      <c r="O32" s="372"/>
      <c r="P32" s="372"/>
      <c r="Q32" s="372"/>
      <c r="R32" s="372"/>
      <c r="S32" s="372"/>
      <c r="U32" s="373" t="s">
        <v>181</v>
      </c>
      <c r="V32" s="373"/>
      <c r="W32" s="373"/>
      <c r="X32" s="373"/>
      <c r="Y32" s="373"/>
      <c r="Z32" s="373"/>
      <c r="AA32" s="373"/>
      <c r="AB32" s="373"/>
      <c r="AC32" s="373"/>
      <c r="AD32" s="373"/>
      <c r="AE32" s="373"/>
      <c r="AF32" s="373"/>
      <c r="AG32" s="373"/>
      <c r="AH32" s="373"/>
      <c r="AI32" s="373"/>
      <c r="AJ32" s="373"/>
      <c r="AK32" s="373"/>
      <c r="AM32" s="373" t="s">
        <v>182</v>
      </c>
      <c r="AN32" s="373"/>
      <c r="AO32" s="373"/>
      <c r="AP32" s="373"/>
      <c r="AQ32" s="373"/>
      <c r="AR32" s="373"/>
      <c r="AS32" s="373"/>
      <c r="AT32" s="373"/>
      <c r="AU32" s="373"/>
      <c r="AV32" s="373"/>
      <c r="AW32" s="373"/>
      <c r="AX32" s="373"/>
      <c r="AY32" s="373"/>
      <c r="AZ32" s="373"/>
      <c r="BA32" s="373"/>
      <c r="BB32" s="373"/>
      <c r="BC32" s="373"/>
      <c r="BE32" s="373" t="s">
        <v>183</v>
      </c>
      <c r="BF32" s="373"/>
      <c r="BG32" s="373"/>
      <c r="BH32" s="373"/>
      <c r="BI32" s="373"/>
      <c r="BJ32" s="373"/>
      <c r="BK32" s="373"/>
      <c r="BL32" s="373"/>
      <c r="BM32" s="373"/>
      <c r="BN32" s="373"/>
      <c r="BO32" s="373"/>
      <c r="BP32" s="373"/>
      <c r="BQ32" s="373"/>
      <c r="BR32" s="373"/>
      <c r="BS32" s="373"/>
      <c r="BT32" s="373"/>
      <c r="BU32" s="373"/>
      <c r="BW32" s="373" t="s">
        <v>184</v>
      </c>
      <c r="BX32" s="373"/>
      <c r="BY32" s="373"/>
      <c r="BZ32" s="373"/>
      <c r="CA32" s="373"/>
      <c r="CB32" s="373"/>
      <c r="CC32" s="373"/>
      <c r="CD32" s="373"/>
      <c r="CE32" s="373"/>
      <c r="CF32" s="373"/>
      <c r="CG32" s="373"/>
      <c r="CH32" s="373"/>
      <c r="CI32" s="373"/>
      <c r="CJ32" s="373"/>
      <c r="CK32" s="373"/>
      <c r="CL32" s="373"/>
      <c r="CM32" s="373"/>
      <c r="CO32" s="373" t="s">
        <v>185</v>
      </c>
      <c r="CP32" s="373"/>
      <c r="CQ32" s="373"/>
      <c r="CR32" s="373"/>
      <c r="CS32" s="373"/>
      <c r="CT32" s="373"/>
      <c r="CU32" s="373"/>
      <c r="CV32" s="373"/>
      <c r="CW32" s="373"/>
      <c r="CX32" s="373"/>
      <c r="CY32" s="373"/>
      <c r="CZ32" s="373"/>
      <c r="DA32" s="373"/>
      <c r="DB32" s="373"/>
      <c r="DC32" s="373"/>
      <c r="DD32" s="373"/>
      <c r="DE32" s="373"/>
      <c r="DI32" s="204"/>
    </row>
    <row r="33" spans="1:113" ht="13.5" customHeight="1" x14ac:dyDescent="0.2">
      <c r="A33" s="181"/>
      <c r="B33" s="205"/>
      <c r="C33" s="371" t="s">
        <v>186</v>
      </c>
      <c r="D33" s="371"/>
      <c r="E33" s="370" t="s">
        <v>187</v>
      </c>
      <c r="F33" s="370"/>
      <c r="G33" s="370"/>
      <c r="H33" s="370"/>
      <c r="I33" s="370"/>
      <c r="J33" s="370"/>
      <c r="K33" s="370"/>
      <c r="L33" s="370"/>
      <c r="M33" s="370"/>
      <c r="N33" s="370"/>
      <c r="O33" s="370"/>
      <c r="P33" s="370"/>
      <c r="Q33" s="370"/>
      <c r="R33" s="370"/>
      <c r="S33" s="370"/>
      <c r="T33" s="206"/>
      <c r="U33" s="371" t="s">
        <v>186</v>
      </c>
      <c r="V33" s="371"/>
      <c r="W33" s="370" t="s">
        <v>187</v>
      </c>
      <c r="X33" s="370"/>
      <c r="Y33" s="370"/>
      <c r="Z33" s="370"/>
      <c r="AA33" s="370"/>
      <c r="AB33" s="370"/>
      <c r="AC33" s="370"/>
      <c r="AD33" s="370"/>
      <c r="AE33" s="370"/>
      <c r="AF33" s="370"/>
      <c r="AG33" s="370"/>
      <c r="AH33" s="370"/>
      <c r="AI33" s="370"/>
      <c r="AJ33" s="370"/>
      <c r="AK33" s="370"/>
      <c r="AL33" s="206"/>
      <c r="AM33" s="371" t="s">
        <v>186</v>
      </c>
      <c r="AN33" s="371"/>
      <c r="AO33" s="370" t="s">
        <v>187</v>
      </c>
      <c r="AP33" s="370"/>
      <c r="AQ33" s="370"/>
      <c r="AR33" s="370"/>
      <c r="AS33" s="370"/>
      <c r="AT33" s="370"/>
      <c r="AU33" s="370"/>
      <c r="AV33" s="370"/>
      <c r="AW33" s="370"/>
      <c r="AX33" s="370"/>
      <c r="AY33" s="370"/>
      <c r="AZ33" s="370"/>
      <c r="BA33" s="370"/>
      <c r="BB33" s="370"/>
      <c r="BC33" s="370"/>
      <c r="BD33" s="207"/>
      <c r="BE33" s="370" t="s">
        <v>188</v>
      </c>
      <c r="BF33" s="370"/>
      <c r="BG33" s="370" t="s">
        <v>189</v>
      </c>
      <c r="BH33" s="370"/>
      <c r="BI33" s="370"/>
      <c r="BJ33" s="370"/>
      <c r="BK33" s="370"/>
      <c r="BL33" s="370"/>
      <c r="BM33" s="370"/>
      <c r="BN33" s="370"/>
      <c r="BO33" s="370"/>
      <c r="BP33" s="370"/>
      <c r="BQ33" s="370"/>
      <c r="BR33" s="370"/>
      <c r="BS33" s="370"/>
      <c r="BT33" s="370"/>
      <c r="BU33" s="370"/>
      <c r="BV33" s="207"/>
      <c r="BW33" s="371" t="s">
        <v>188</v>
      </c>
      <c r="BX33" s="371"/>
      <c r="BY33" s="370" t="s">
        <v>190</v>
      </c>
      <c r="BZ33" s="370"/>
      <c r="CA33" s="370"/>
      <c r="CB33" s="370"/>
      <c r="CC33" s="370"/>
      <c r="CD33" s="370"/>
      <c r="CE33" s="370"/>
      <c r="CF33" s="370"/>
      <c r="CG33" s="370"/>
      <c r="CH33" s="370"/>
      <c r="CI33" s="370"/>
      <c r="CJ33" s="370"/>
      <c r="CK33" s="370"/>
      <c r="CL33" s="370"/>
      <c r="CM33" s="370"/>
      <c r="CN33" s="206"/>
      <c r="CO33" s="371" t="s">
        <v>186</v>
      </c>
      <c r="CP33" s="371"/>
      <c r="CQ33" s="370" t="s">
        <v>191</v>
      </c>
      <c r="CR33" s="370"/>
      <c r="CS33" s="370"/>
      <c r="CT33" s="370"/>
      <c r="CU33" s="370"/>
      <c r="CV33" s="370"/>
      <c r="CW33" s="370"/>
      <c r="CX33" s="370"/>
      <c r="CY33" s="370"/>
      <c r="CZ33" s="370"/>
      <c r="DA33" s="370"/>
      <c r="DB33" s="370"/>
      <c r="DC33" s="370"/>
      <c r="DD33" s="370"/>
      <c r="DE33" s="370"/>
      <c r="DF33" s="206"/>
      <c r="DG33" s="369" t="s">
        <v>192</v>
      </c>
      <c r="DH33" s="369"/>
      <c r="DI33" s="208"/>
    </row>
    <row r="34" spans="1:113" ht="32.25" customHeight="1" x14ac:dyDescent="0.2">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f>IF(AO34="","",MAX(C34:D43,U34:V43)+1)</f>
        <v>6</v>
      </c>
      <c r="AN34" s="367"/>
      <c r="AO34" s="368" t="str">
        <f>IF('各会計、関係団体の財政状況及び健全化判断比率'!B32="","",'各会計、関係団体の財政状況及び健全化判断比率'!B32)</f>
        <v>水道事業会計</v>
      </c>
      <c r="AP34" s="368"/>
      <c r="AQ34" s="368"/>
      <c r="AR34" s="368"/>
      <c r="AS34" s="368"/>
      <c r="AT34" s="368"/>
      <c r="AU34" s="368"/>
      <c r="AV34" s="368"/>
      <c r="AW34" s="368"/>
      <c r="AX34" s="368"/>
      <c r="AY34" s="368"/>
      <c r="AZ34" s="368"/>
      <c r="BA34" s="368"/>
      <c r="BB34" s="368"/>
      <c r="BC34" s="368"/>
      <c r="BD34" s="181"/>
      <c r="BE34" s="367" t="str">
        <f>IF(BG34="","",MAX(C34:D43,U34:V43,AM34:AN43)+1)</f>
        <v/>
      </c>
      <c r="BF34" s="367"/>
      <c r="BG34" s="368"/>
      <c r="BH34" s="368"/>
      <c r="BI34" s="368"/>
      <c r="BJ34" s="368"/>
      <c r="BK34" s="368"/>
      <c r="BL34" s="368"/>
      <c r="BM34" s="368"/>
      <c r="BN34" s="368"/>
      <c r="BO34" s="368"/>
      <c r="BP34" s="368"/>
      <c r="BQ34" s="368"/>
      <c r="BR34" s="368"/>
      <c r="BS34" s="368"/>
      <c r="BT34" s="368"/>
      <c r="BU34" s="368"/>
      <c r="BV34" s="181"/>
      <c r="BW34" s="367">
        <f>IF(BY34="","",MAX(C34:D43,U34:V43,AM34:AN43,BE34:BF43)+1)</f>
        <v>8</v>
      </c>
      <c r="BX34" s="367"/>
      <c r="BY34" s="368" t="str">
        <f>IF('各会計、関係団体の財政状況及び健全化判断比率'!B68="","",'各会計、関係団体の財政状況及び健全化判断比率'!B68)</f>
        <v>鹿行広域事務組合一般会計</v>
      </c>
      <c r="BZ34" s="368"/>
      <c r="CA34" s="368"/>
      <c r="CB34" s="368"/>
      <c r="CC34" s="368"/>
      <c r="CD34" s="368"/>
      <c r="CE34" s="368"/>
      <c r="CF34" s="368"/>
      <c r="CG34" s="368"/>
      <c r="CH34" s="368"/>
      <c r="CI34" s="368"/>
      <c r="CJ34" s="368"/>
      <c r="CK34" s="368"/>
      <c r="CL34" s="368"/>
      <c r="CM34" s="368"/>
      <c r="CN34" s="181"/>
      <c r="CO34" s="367">
        <f>IF(CQ34="","",MAX(C34:D43,U34:V43,AM34:AN43,BE34:BF43,BW34:BX43)+1)</f>
        <v>18</v>
      </c>
      <c r="CP34" s="367"/>
      <c r="CQ34" s="368" t="str">
        <f>IF('各会計、関係団体の財政状況及び健全化判断比率'!BS7="","",'各会計、関係団体の財政状況及び健全化判断比率'!BS7)</f>
        <v>行方市まちづくり推進機構</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2">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介護保険特別会計</v>
      </c>
      <c r="X35" s="368"/>
      <c r="Y35" s="368"/>
      <c r="Z35" s="368"/>
      <c r="AA35" s="368"/>
      <c r="AB35" s="368"/>
      <c r="AC35" s="368"/>
      <c r="AD35" s="368"/>
      <c r="AE35" s="368"/>
      <c r="AF35" s="368"/>
      <c r="AG35" s="368"/>
      <c r="AH35" s="368"/>
      <c r="AI35" s="368"/>
      <c r="AJ35" s="368"/>
      <c r="AK35" s="368"/>
      <c r="AL35" s="181"/>
      <c r="AM35" s="367">
        <f t="shared" ref="AM35:AM43" si="0">IF(AO35="","",AM34+1)</f>
        <v>7</v>
      </c>
      <c r="AN35" s="367"/>
      <c r="AO35" s="368" t="str">
        <f>IF('各会計、関係団体の財政状況及び健全化判断比率'!B33="","",'各会計、関係団体の財政状況及び健全化判断比率'!B33)</f>
        <v>下水道事業会計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9</v>
      </c>
      <c r="BX35" s="367"/>
      <c r="BY35" s="368" t="str">
        <f>IF('各会計、関係団体の財政状況及び健全化判断比率'!B69="","",'各会計、関係団体の財政状況及び健全化判断比率'!B69)</f>
        <v>鹿行広域事務組合養護老人ホーム事業特別会計</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2">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4</v>
      </c>
      <c r="V36" s="367"/>
      <c r="W36" s="368" t="str">
        <f>IF('各会計、関係団体の財政状況及び健全化判断比率'!B30="","",'各会計、関係団体の財政状況及び健全化判断比率'!B30)</f>
        <v>後期高齢者医療特別会計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10</v>
      </c>
      <c r="BX36" s="367"/>
      <c r="BY36" s="368" t="str">
        <f>IF('各会計、関係団体の財政状況及び健全化判断比率'!B70="","",'各会計、関係団体の財政状況及び健全化判断比率'!B70)</f>
        <v>鹿行広域事務組合消防特別会計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2">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f t="shared" si="4"/>
        <v>5</v>
      </c>
      <c r="V37" s="367"/>
      <c r="W37" s="368" t="str">
        <f>IF('各会計、関係団体の財政状況及び健全化判断比率'!B31="","",'各会計、関係団体の財政状況及び健全化判断比率'!B31)</f>
        <v>介護サービス事業特別会計</v>
      </c>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11</v>
      </c>
      <c r="BX37" s="367"/>
      <c r="BY37" s="368" t="str">
        <f>IF('各会計、関係団体の財政状況及び健全化判断比率'!B71="","",'各会計、関係団体の財政状況及び健全化判断比率'!B71)</f>
        <v>鹿行広域事務組合火葬場事業特別会計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2">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12</v>
      </c>
      <c r="BX38" s="367"/>
      <c r="BY38" s="368" t="str">
        <f>IF('各会計、関係団体の財政状況及び健全化判断比率'!B72="","",'各会計、関係団体の財政状況及び健全化判断比率'!B72)</f>
        <v>鹿行広域事務組合審査会事業特別会計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2">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13</v>
      </c>
      <c r="BX39" s="367"/>
      <c r="BY39" s="368" t="str">
        <f>IF('各会計、関係団体の財政状況及び健全化判断比率'!B73="","",'各会計、関係団体の財政状況及び健全化判断比率'!B73)</f>
        <v>茨城県市町村総合事務組合一般会計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2">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14</v>
      </c>
      <c r="BX40" s="367"/>
      <c r="BY40" s="368" t="str">
        <f>IF('各会計、関係団体の財政状況及び健全化判断比率'!B74="","",'各会計、関係団体の財政状況及び健全化判断比率'!B74)</f>
        <v>茨城県市町村総合事務組合県民交通災害共済事業特別会計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2">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15</v>
      </c>
      <c r="BX41" s="367"/>
      <c r="BY41" s="368" t="str">
        <f>IF('各会計、関係団体の財政状況及び健全化判断比率'!B75="","",'各会計、関係団体の財政状況及び健全化判断比率'!B75)</f>
        <v>茨城租税債権管理機構一般会計</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2">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f t="shared" si="2"/>
        <v>16</v>
      </c>
      <c r="BX42" s="367"/>
      <c r="BY42" s="368" t="str">
        <f>IF('各会計、関係団体の財政状況及び健全化判断比率'!B76="","",'各会計、関係団体の財政状況及び健全化判断比率'!B76)</f>
        <v>茨城県後期高齢者医療広域連合一般会計</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2">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f t="shared" si="2"/>
        <v>17</v>
      </c>
      <c r="BX43" s="367"/>
      <c r="BY43" s="368" t="str">
        <f>IF('各会計、関係団体の財政状況及び健全化判断比率'!B77="","",'各会計、関係団体の財政状況及び健全化判断比率'!B77)</f>
        <v>茨城県後期高齢者医療広域連合後期高齢医療特別会計</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193</v>
      </c>
      <c r="E46" s="364" t="s">
        <v>194</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2">
      <c r="E47" s="364" t="s">
        <v>195</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2">
      <c r="E48" s="364" t="s">
        <v>196</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2">
      <c r="E49" s="366" t="s">
        <v>197</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2">
      <c r="E50" s="364" t="s">
        <v>198</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2">
      <c r="E51" s="364" t="s">
        <v>199</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2">
      <c r="E52" s="364" t="s">
        <v>200</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2">
      <c r="E53" s="364" t="s">
        <v>201</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2"/>
    <row r="55" spans="5:113" x14ac:dyDescent="0.2"/>
    <row r="56" spans="5:113" x14ac:dyDescent="0.2"/>
  </sheetData>
  <sheetProtection algorithmName="SHA-512" hashValue="iXCgTTnqANspIVSVCarfbxCQKs02wuv8a226qKFg8SGePo9dJL/6ReCD96u8tBrCsg0qonMgMNJqDhbti3JmXg==" saltValue="H9UWdC5g0zdUaWXTaJ8B4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AY25:BM25"/>
    <mergeCell ref="BN25:BU25"/>
    <mergeCell ref="AS24:AX24"/>
    <mergeCell ref="AY24:BM24"/>
    <mergeCell ref="BN24:BU24"/>
    <mergeCell ref="BV24:CC24"/>
    <mergeCell ref="W22:Y29"/>
    <mergeCell ref="Z22:AG23"/>
    <mergeCell ref="CE22:CS23"/>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AY22:BM22"/>
    <mergeCell ref="BN22:BU22"/>
    <mergeCell ref="BV22:CC22"/>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election activeCell="P46" sqref="P46"/>
    </sheetView>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202</v>
      </c>
      <c r="DI1" s="718"/>
      <c r="DJ1" s="718"/>
      <c r="DK1" s="718"/>
      <c r="DL1" s="718"/>
      <c r="DM1" s="718"/>
      <c r="DN1" s="719"/>
      <c r="DO1" s="214"/>
      <c r="DP1" s="717" t="s">
        <v>203</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2">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79" t="s">
        <v>205</v>
      </c>
      <c r="C3" s="680"/>
      <c r="D3" s="680"/>
      <c r="E3" s="680"/>
      <c r="F3" s="680"/>
      <c r="G3" s="680"/>
      <c r="H3" s="680"/>
      <c r="I3" s="680"/>
      <c r="J3" s="680"/>
      <c r="K3" s="680"/>
      <c r="L3" s="680"/>
      <c r="M3" s="680"/>
      <c r="N3" s="680"/>
      <c r="O3" s="680"/>
      <c r="P3" s="680"/>
      <c r="Q3" s="680"/>
      <c r="R3" s="680"/>
      <c r="S3" s="680"/>
      <c r="T3" s="680"/>
      <c r="U3" s="680"/>
      <c r="V3" s="680"/>
      <c r="W3" s="680"/>
      <c r="X3" s="680"/>
      <c r="Y3" s="680"/>
      <c r="Z3" s="680"/>
      <c r="AA3" s="680"/>
      <c r="AB3" s="680"/>
      <c r="AC3" s="680"/>
      <c r="AD3" s="680"/>
      <c r="AE3" s="680"/>
      <c r="AF3" s="680"/>
      <c r="AG3" s="680"/>
      <c r="AH3" s="680"/>
      <c r="AI3" s="680"/>
      <c r="AJ3" s="680"/>
      <c r="AK3" s="680"/>
      <c r="AL3" s="680"/>
      <c r="AM3" s="680"/>
      <c r="AN3" s="680"/>
      <c r="AO3" s="680"/>
      <c r="AP3" s="679" t="s">
        <v>206</v>
      </c>
      <c r="AQ3" s="680"/>
      <c r="AR3" s="680"/>
      <c r="AS3" s="680"/>
      <c r="AT3" s="680"/>
      <c r="AU3" s="680"/>
      <c r="AV3" s="680"/>
      <c r="AW3" s="680"/>
      <c r="AX3" s="680"/>
      <c r="AY3" s="680"/>
      <c r="AZ3" s="680"/>
      <c r="BA3" s="680"/>
      <c r="BB3" s="680"/>
      <c r="BC3" s="680"/>
      <c r="BD3" s="680"/>
      <c r="BE3" s="680"/>
      <c r="BF3" s="680"/>
      <c r="BG3" s="680"/>
      <c r="BH3" s="680"/>
      <c r="BI3" s="680"/>
      <c r="BJ3" s="680"/>
      <c r="BK3" s="680"/>
      <c r="BL3" s="680"/>
      <c r="BM3" s="680"/>
      <c r="BN3" s="680"/>
      <c r="BO3" s="680"/>
      <c r="BP3" s="680"/>
      <c r="BQ3" s="680"/>
      <c r="BR3" s="680"/>
      <c r="BS3" s="680"/>
      <c r="BT3" s="680"/>
      <c r="BU3" s="680"/>
      <c r="BV3" s="680"/>
      <c r="BW3" s="680"/>
      <c r="BX3" s="680"/>
      <c r="BY3" s="680"/>
      <c r="BZ3" s="680"/>
      <c r="CA3" s="680"/>
      <c r="CB3" s="681"/>
      <c r="CD3" s="679" t="s">
        <v>207</v>
      </c>
      <c r="CE3" s="680"/>
      <c r="CF3" s="680"/>
      <c r="CG3" s="680"/>
      <c r="CH3" s="680"/>
      <c r="CI3" s="680"/>
      <c r="CJ3" s="680"/>
      <c r="CK3" s="680"/>
      <c r="CL3" s="680"/>
      <c r="CM3" s="680"/>
      <c r="CN3" s="680"/>
      <c r="CO3" s="680"/>
      <c r="CP3" s="680"/>
      <c r="CQ3" s="680"/>
      <c r="CR3" s="680"/>
      <c r="CS3" s="680"/>
      <c r="CT3" s="680"/>
      <c r="CU3" s="680"/>
      <c r="CV3" s="680"/>
      <c r="CW3" s="680"/>
      <c r="CX3" s="680"/>
      <c r="CY3" s="680"/>
      <c r="CZ3" s="680"/>
      <c r="DA3" s="680"/>
      <c r="DB3" s="680"/>
      <c r="DC3" s="680"/>
      <c r="DD3" s="680"/>
      <c r="DE3" s="680"/>
      <c r="DF3" s="680"/>
      <c r="DG3" s="680"/>
      <c r="DH3" s="680"/>
      <c r="DI3" s="680"/>
      <c r="DJ3" s="680"/>
      <c r="DK3" s="680"/>
      <c r="DL3" s="680"/>
      <c r="DM3" s="680"/>
      <c r="DN3" s="680"/>
      <c r="DO3" s="680"/>
      <c r="DP3" s="680"/>
      <c r="DQ3" s="680"/>
      <c r="DR3" s="680"/>
      <c r="DS3" s="680"/>
      <c r="DT3" s="680"/>
      <c r="DU3" s="680"/>
      <c r="DV3" s="680"/>
      <c r="DW3" s="680"/>
      <c r="DX3" s="680"/>
      <c r="DY3" s="680"/>
      <c r="DZ3" s="680"/>
      <c r="EA3" s="680"/>
      <c r="EB3" s="680"/>
      <c r="EC3" s="681"/>
    </row>
    <row r="4" spans="2:143" ht="11.25" customHeight="1" x14ac:dyDescent="0.2">
      <c r="B4" s="679" t="s">
        <v>1</v>
      </c>
      <c r="C4" s="680"/>
      <c r="D4" s="680"/>
      <c r="E4" s="680"/>
      <c r="F4" s="680"/>
      <c r="G4" s="680"/>
      <c r="H4" s="680"/>
      <c r="I4" s="680"/>
      <c r="J4" s="680"/>
      <c r="K4" s="680"/>
      <c r="L4" s="680"/>
      <c r="M4" s="680"/>
      <c r="N4" s="680"/>
      <c r="O4" s="680"/>
      <c r="P4" s="680"/>
      <c r="Q4" s="681"/>
      <c r="R4" s="679" t="s">
        <v>208</v>
      </c>
      <c r="S4" s="680"/>
      <c r="T4" s="680"/>
      <c r="U4" s="680"/>
      <c r="V4" s="680"/>
      <c r="W4" s="680"/>
      <c r="X4" s="680"/>
      <c r="Y4" s="681"/>
      <c r="Z4" s="679" t="s">
        <v>209</v>
      </c>
      <c r="AA4" s="680"/>
      <c r="AB4" s="680"/>
      <c r="AC4" s="681"/>
      <c r="AD4" s="679" t="s">
        <v>210</v>
      </c>
      <c r="AE4" s="680"/>
      <c r="AF4" s="680"/>
      <c r="AG4" s="680"/>
      <c r="AH4" s="680"/>
      <c r="AI4" s="680"/>
      <c r="AJ4" s="680"/>
      <c r="AK4" s="681"/>
      <c r="AL4" s="679" t="s">
        <v>209</v>
      </c>
      <c r="AM4" s="680"/>
      <c r="AN4" s="680"/>
      <c r="AO4" s="681"/>
      <c r="AP4" s="720" t="s">
        <v>211</v>
      </c>
      <c r="AQ4" s="720"/>
      <c r="AR4" s="720"/>
      <c r="AS4" s="720"/>
      <c r="AT4" s="720"/>
      <c r="AU4" s="720"/>
      <c r="AV4" s="720"/>
      <c r="AW4" s="720"/>
      <c r="AX4" s="720"/>
      <c r="AY4" s="720"/>
      <c r="AZ4" s="720"/>
      <c r="BA4" s="720"/>
      <c r="BB4" s="720"/>
      <c r="BC4" s="720"/>
      <c r="BD4" s="720"/>
      <c r="BE4" s="720"/>
      <c r="BF4" s="720"/>
      <c r="BG4" s="720" t="s">
        <v>212</v>
      </c>
      <c r="BH4" s="720"/>
      <c r="BI4" s="720"/>
      <c r="BJ4" s="720"/>
      <c r="BK4" s="720"/>
      <c r="BL4" s="720"/>
      <c r="BM4" s="720"/>
      <c r="BN4" s="720"/>
      <c r="BO4" s="720" t="s">
        <v>209</v>
      </c>
      <c r="BP4" s="720"/>
      <c r="BQ4" s="720"/>
      <c r="BR4" s="720"/>
      <c r="BS4" s="720" t="s">
        <v>213</v>
      </c>
      <c r="BT4" s="720"/>
      <c r="BU4" s="720"/>
      <c r="BV4" s="720"/>
      <c r="BW4" s="720"/>
      <c r="BX4" s="720"/>
      <c r="BY4" s="720"/>
      <c r="BZ4" s="720"/>
      <c r="CA4" s="720"/>
      <c r="CB4" s="720"/>
      <c r="CD4" s="679" t="s">
        <v>214</v>
      </c>
      <c r="CE4" s="680"/>
      <c r="CF4" s="680"/>
      <c r="CG4" s="680"/>
      <c r="CH4" s="680"/>
      <c r="CI4" s="680"/>
      <c r="CJ4" s="680"/>
      <c r="CK4" s="680"/>
      <c r="CL4" s="680"/>
      <c r="CM4" s="680"/>
      <c r="CN4" s="680"/>
      <c r="CO4" s="680"/>
      <c r="CP4" s="680"/>
      <c r="CQ4" s="680"/>
      <c r="CR4" s="680"/>
      <c r="CS4" s="680"/>
      <c r="CT4" s="680"/>
      <c r="CU4" s="680"/>
      <c r="CV4" s="680"/>
      <c r="CW4" s="680"/>
      <c r="CX4" s="680"/>
      <c r="CY4" s="680"/>
      <c r="CZ4" s="680"/>
      <c r="DA4" s="680"/>
      <c r="DB4" s="680"/>
      <c r="DC4" s="680"/>
      <c r="DD4" s="680"/>
      <c r="DE4" s="680"/>
      <c r="DF4" s="680"/>
      <c r="DG4" s="680"/>
      <c r="DH4" s="680"/>
      <c r="DI4" s="680"/>
      <c r="DJ4" s="680"/>
      <c r="DK4" s="680"/>
      <c r="DL4" s="680"/>
      <c r="DM4" s="680"/>
      <c r="DN4" s="680"/>
      <c r="DO4" s="680"/>
      <c r="DP4" s="680"/>
      <c r="DQ4" s="680"/>
      <c r="DR4" s="680"/>
      <c r="DS4" s="680"/>
      <c r="DT4" s="680"/>
      <c r="DU4" s="680"/>
      <c r="DV4" s="680"/>
      <c r="DW4" s="680"/>
      <c r="DX4" s="680"/>
      <c r="DY4" s="680"/>
      <c r="DZ4" s="680"/>
      <c r="EA4" s="680"/>
      <c r="EB4" s="680"/>
      <c r="EC4" s="681"/>
    </row>
    <row r="5" spans="2:143" ht="11.25" customHeight="1" x14ac:dyDescent="0.2">
      <c r="B5" s="676" t="s">
        <v>215</v>
      </c>
      <c r="C5" s="677"/>
      <c r="D5" s="677"/>
      <c r="E5" s="677"/>
      <c r="F5" s="677"/>
      <c r="G5" s="677"/>
      <c r="H5" s="677"/>
      <c r="I5" s="677"/>
      <c r="J5" s="677"/>
      <c r="K5" s="677"/>
      <c r="L5" s="677"/>
      <c r="M5" s="677"/>
      <c r="N5" s="677"/>
      <c r="O5" s="677"/>
      <c r="P5" s="677"/>
      <c r="Q5" s="678"/>
      <c r="R5" s="673">
        <v>4306955</v>
      </c>
      <c r="S5" s="674"/>
      <c r="T5" s="674"/>
      <c r="U5" s="674"/>
      <c r="V5" s="674"/>
      <c r="W5" s="674"/>
      <c r="X5" s="674"/>
      <c r="Y5" s="702"/>
      <c r="Z5" s="715">
        <v>21.2</v>
      </c>
      <c r="AA5" s="715"/>
      <c r="AB5" s="715"/>
      <c r="AC5" s="715"/>
      <c r="AD5" s="716">
        <v>4306955</v>
      </c>
      <c r="AE5" s="716"/>
      <c r="AF5" s="716"/>
      <c r="AG5" s="716"/>
      <c r="AH5" s="716"/>
      <c r="AI5" s="716"/>
      <c r="AJ5" s="716"/>
      <c r="AK5" s="716"/>
      <c r="AL5" s="703">
        <v>38.6</v>
      </c>
      <c r="AM5" s="686"/>
      <c r="AN5" s="686"/>
      <c r="AO5" s="704"/>
      <c r="AP5" s="676" t="s">
        <v>216</v>
      </c>
      <c r="AQ5" s="677"/>
      <c r="AR5" s="677"/>
      <c r="AS5" s="677"/>
      <c r="AT5" s="677"/>
      <c r="AU5" s="677"/>
      <c r="AV5" s="677"/>
      <c r="AW5" s="677"/>
      <c r="AX5" s="677"/>
      <c r="AY5" s="677"/>
      <c r="AZ5" s="677"/>
      <c r="BA5" s="677"/>
      <c r="BB5" s="677"/>
      <c r="BC5" s="677"/>
      <c r="BD5" s="677"/>
      <c r="BE5" s="677"/>
      <c r="BF5" s="678"/>
      <c r="BG5" s="627">
        <v>4287904</v>
      </c>
      <c r="BH5" s="628"/>
      <c r="BI5" s="628"/>
      <c r="BJ5" s="628"/>
      <c r="BK5" s="628"/>
      <c r="BL5" s="628"/>
      <c r="BM5" s="628"/>
      <c r="BN5" s="629"/>
      <c r="BO5" s="663">
        <v>99.6</v>
      </c>
      <c r="BP5" s="663"/>
      <c r="BQ5" s="663"/>
      <c r="BR5" s="663"/>
      <c r="BS5" s="664" t="s">
        <v>122</v>
      </c>
      <c r="BT5" s="664"/>
      <c r="BU5" s="664"/>
      <c r="BV5" s="664"/>
      <c r="BW5" s="664"/>
      <c r="BX5" s="664"/>
      <c r="BY5" s="664"/>
      <c r="BZ5" s="664"/>
      <c r="CA5" s="664"/>
      <c r="CB5" s="695"/>
      <c r="CD5" s="679" t="s">
        <v>211</v>
      </c>
      <c r="CE5" s="680"/>
      <c r="CF5" s="680"/>
      <c r="CG5" s="680"/>
      <c r="CH5" s="680"/>
      <c r="CI5" s="680"/>
      <c r="CJ5" s="680"/>
      <c r="CK5" s="680"/>
      <c r="CL5" s="680"/>
      <c r="CM5" s="680"/>
      <c r="CN5" s="680"/>
      <c r="CO5" s="680"/>
      <c r="CP5" s="680"/>
      <c r="CQ5" s="681"/>
      <c r="CR5" s="679" t="s">
        <v>217</v>
      </c>
      <c r="CS5" s="680"/>
      <c r="CT5" s="680"/>
      <c r="CU5" s="680"/>
      <c r="CV5" s="680"/>
      <c r="CW5" s="680"/>
      <c r="CX5" s="680"/>
      <c r="CY5" s="681"/>
      <c r="CZ5" s="679" t="s">
        <v>209</v>
      </c>
      <c r="DA5" s="680"/>
      <c r="DB5" s="680"/>
      <c r="DC5" s="681"/>
      <c r="DD5" s="679" t="s">
        <v>218</v>
      </c>
      <c r="DE5" s="680"/>
      <c r="DF5" s="680"/>
      <c r="DG5" s="680"/>
      <c r="DH5" s="680"/>
      <c r="DI5" s="680"/>
      <c r="DJ5" s="680"/>
      <c r="DK5" s="680"/>
      <c r="DL5" s="680"/>
      <c r="DM5" s="680"/>
      <c r="DN5" s="680"/>
      <c r="DO5" s="680"/>
      <c r="DP5" s="681"/>
      <c r="DQ5" s="679" t="s">
        <v>219</v>
      </c>
      <c r="DR5" s="680"/>
      <c r="DS5" s="680"/>
      <c r="DT5" s="680"/>
      <c r="DU5" s="680"/>
      <c r="DV5" s="680"/>
      <c r="DW5" s="680"/>
      <c r="DX5" s="680"/>
      <c r="DY5" s="680"/>
      <c r="DZ5" s="680"/>
      <c r="EA5" s="680"/>
      <c r="EB5" s="680"/>
      <c r="EC5" s="681"/>
    </row>
    <row r="6" spans="2:143" ht="11.25" customHeight="1" x14ac:dyDescent="0.2">
      <c r="B6" s="624" t="s">
        <v>220</v>
      </c>
      <c r="C6" s="625"/>
      <c r="D6" s="625"/>
      <c r="E6" s="625"/>
      <c r="F6" s="625"/>
      <c r="G6" s="625"/>
      <c r="H6" s="625"/>
      <c r="I6" s="625"/>
      <c r="J6" s="625"/>
      <c r="K6" s="625"/>
      <c r="L6" s="625"/>
      <c r="M6" s="625"/>
      <c r="N6" s="625"/>
      <c r="O6" s="625"/>
      <c r="P6" s="625"/>
      <c r="Q6" s="626"/>
      <c r="R6" s="627">
        <v>279693</v>
      </c>
      <c r="S6" s="628"/>
      <c r="T6" s="628"/>
      <c r="U6" s="628"/>
      <c r="V6" s="628"/>
      <c r="W6" s="628"/>
      <c r="X6" s="628"/>
      <c r="Y6" s="629"/>
      <c r="Z6" s="663">
        <v>1.4</v>
      </c>
      <c r="AA6" s="663"/>
      <c r="AB6" s="663"/>
      <c r="AC6" s="663"/>
      <c r="AD6" s="664">
        <v>279693</v>
      </c>
      <c r="AE6" s="664"/>
      <c r="AF6" s="664"/>
      <c r="AG6" s="664"/>
      <c r="AH6" s="664"/>
      <c r="AI6" s="664"/>
      <c r="AJ6" s="664"/>
      <c r="AK6" s="664"/>
      <c r="AL6" s="630">
        <v>2.5</v>
      </c>
      <c r="AM6" s="631"/>
      <c r="AN6" s="631"/>
      <c r="AO6" s="665"/>
      <c r="AP6" s="624" t="s">
        <v>221</v>
      </c>
      <c r="AQ6" s="625"/>
      <c r="AR6" s="625"/>
      <c r="AS6" s="625"/>
      <c r="AT6" s="625"/>
      <c r="AU6" s="625"/>
      <c r="AV6" s="625"/>
      <c r="AW6" s="625"/>
      <c r="AX6" s="625"/>
      <c r="AY6" s="625"/>
      <c r="AZ6" s="625"/>
      <c r="BA6" s="625"/>
      <c r="BB6" s="625"/>
      <c r="BC6" s="625"/>
      <c r="BD6" s="625"/>
      <c r="BE6" s="625"/>
      <c r="BF6" s="626"/>
      <c r="BG6" s="627">
        <v>4287904</v>
      </c>
      <c r="BH6" s="628"/>
      <c r="BI6" s="628"/>
      <c r="BJ6" s="628"/>
      <c r="BK6" s="628"/>
      <c r="BL6" s="628"/>
      <c r="BM6" s="628"/>
      <c r="BN6" s="629"/>
      <c r="BO6" s="663">
        <v>99.6</v>
      </c>
      <c r="BP6" s="663"/>
      <c r="BQ6" s="663"/>
      <c r="BR6" s="663"/>
      <c r="BS6" s="664" t="s">
        <v>122</v>
      </c>
      <c r="BT6" s="664"/>
      <c r="BU6" s="664"/>
      <c r="BV6" s="664"/>
      <c r="BW6" s="664"/>
      <c r="BX6" s="664"/>
      <c r="BY6" s="664"/>
      <c r="BZ6" s="664"/>
      <c r="CA6" s="664"/>
      <c r="CB6" s="695"/>
      <c r="CD6" s="676" t="s">
        <v>222</v>
      </c>
      <c r="CE6" s="677"/>
      <c r="CF6" s="677"/>
      <c r="CG6" s="677"/>
      <c r="CH6" s="677"/>
      <c r="CI6" s="677"/>
      <c r="CJ6" s="677"/>
      <c r="CK6" s="677"/>
      <c r="CL6" s="677"/>
      <c r="CM6" s="677"/>
      <c r="CN6" s="677"/>
      <c r="CO6" s="677"/>
      <c r="CP6" s="677"/>
      <c r="CQ6" s="678"/>
      <c r="CR6" s="627">
        <v>149659</v>
      </c>
      <c r="CS6" s="628"/>
      <c r="CT6" s="628"/>
      <c r="CU6" s="628"/>
      <c r="CV6" s="628"/>
      <c r="CW6" s="628"/>
      <c r="CX6" s="628"/>
      <c r="CY6" s="629"/>
      <c r="CZ6" s="703">
        <v>0.8</v>
      </c>
      <c r="DA6" s="686"/>
      <c r="DB6" s="686"/>
      <c r="DC6" s="705"/>
      <c r="DD6" s="633" t="s">
        <v>122</v>
      </c>
      <c r="DE6" s="628"/>
      <c r="DF6" s="628"/>
      <c r="DG6" s="628"/>
      <c r="DH6" s="628"/>
      <c r="DI6" s="628"/>
      <c r="DJ6" s="628"/>
      <c r="DK6" s="628"/>
      <c r="DL6" s="628"/>
      <c r="DM6" s="628"/>
      <c r="DN6" s="628"/>
      <c r="DO6" s="628"/>
      <c r="DP6" s="629"/>
      <c r="DQ6" s="633">
        <v>149659</v>
      </c>
      <c r="DR6" s="628"/>
      <c r="DS6" s="628"/>
      <c r="DT6" s="628"/>
      <c r="DU6" s="628"/>
      <c r="DV6" s="628"/>
      <c r="DW6" s="628"/>
      <c r="DX6" s="628"/>
      <c r="DY6" s="628"/>
      <c r="DZ6" s="628"/>
      <c r="EA6" s="628"/>
      <c r="EB6" s="628"/>
      <c r="EC6" s="662"/>
    </row>
    <row r="7" spans="2:143" ht="11.25" customHeight="1" x14ac:dyDescent="0.2">
      <c r="B7" s="624" t="s">
        <v>223</v>
      </c>
      <c r="C7" s="625"/>
      <c r="D7" s="625"/>
      <c r="E7" s="625"/>
      <c r="F7" s="625"/>
      <c r="G7" s="625"/>
      <c r="H7" s="625"/>
      <c r="I7" s="625"/>
      <c r="J7" s="625"/>
      <c r="K7" s="625"/>
      <c r="L7" s="625"/>
      <c r="M7" s="625"/>
      <c r="N7" s="625"/>
      <c r="O7" s="625"/>
      <c r="P7" s="625"/>
      <c r="Q7" s="626"/>
      <c r="R7" s="627">
        <v>1139</v>
      </c>
      <c r="S7" s="628"/>
      <c r="T7" s="628"/>
      <c r="U7" s="628"/>
      <c r="V7" s="628"/>
      <c r="W7" s="628"/>
      <c r="X7" s="628"/>
      <c r="Y7" s="629"/>
      <c r="Z7" s="663">
        <v>0</v>
      </c>
      <c r="AA7" s="663"/>
      <c r="AB7" s="663"/>
      <c r="AC7" s="663"/>
      <c r="AD7" s="664">
        <v>1139</v>
      </c>
      <c r="AE7" s="664"/>
      <c r="AF7" s="664"/>
      <c r="AG7" s="664"/>
      <c r="AH7" s="664"/>
      <c r="AI7" s="664"/>
      <c r="AJ7" s="664"/>
      <c r="AK7" s="664"/>
      <c r="AL7" s="630">
        <v>0</v>
      </c>
      <c r="AM7" s="631"/>
      <c r="AN7" s="631"/>
      <c r="AO7" s="665"/>
      <c r="AP7" s="624" t="s">
        <v>224</v>
      </c>
      <c r="AQ7" s="625"/>
      <c r="AR7" s="625"/>
      <c r="AS7" s="625"/>
      <c r="AT7" s="625"/>
      <c r="AU7" s="625"/>
      <c r="AV7" s="625"/>
      <c r="AW7" s="625"/>
      <c r="AX7" s="625"/>
      <c r="AY7" s="625"/>
      <c r="AZ7" s="625"/>
      <c r="BA7" s="625"/>
      <c r="BB7" s="625"/>
      <c r="BC7" s="625"/>
      <c r="BD7" s="625"/>
      <c r="BE7" s="625"/>
      <c r="BF7" s="626"/>
      <c r="BG7" s="627">
        <v>1628008</v>
      </c>
      <c r="BH7" s="628"/>
      <c r="BI7" s="628"/>
      <c r="BJ7" s="628"/>
      <c r="BK7" s="628"/>
      <c r="BL7" s="628"/>
      <c r="BM7" s="628"/>
      <c r="BN7" s="629"/>
      <c r="BO7" s="663">
        <v>37.799999999999997</v>
      </c>
      <c r="BP7" s="663"/>
      <c r="BQ7" s="663"/>
      <c r="BR7" s="663"/>
      <c r="BS7" s="664" t="s">
        <v>122</v>
      </c>
      <c r="BT7" s="664"/>
      <c r="BU7" s="664"/>
      <c r="BV7" s="664"/>
      <c r="BW7" s="664"/>
      <c r="BX7" s="664"/>
      <c r="BY7" s="664"/>
      <c r="BZ7" s="664"/>
      <c r="CA7" s="664"/>
      <c r="CB7" s="695"/>
      <c r="CD7" s="624" t="s">
        <v>225</v>
      </c>
      <c r="CE7" s="625"/>
      <c r="CF7" s="625"/>
      <c r="CG7" s="625"/>
      <c r="CH7" s="625"/>
      <c r="CI7" s="625"/>
      <c r="CJ7" s="625"/>
      <c r="CK7" s="625"/>
      <c r="CL7" s="625"/>
      <c r="CM7" s="625"/>
      <c r="CN7" s="625"/>
      <c r="CO7" s="625"/>
      <c r="CP7" s="625"/>
      <c r="CQ7" s="626"/>
      <c r="CR7" s="627">
        <v>4530258</v>
      </c>
      <c r="CS7" s="628"/>
      <c r="CT7" s="628"/>
      <c r="CU7" s="628"/>
      <c r="CV7" s="628"/>
      <c r="CW7" s="628"/>
      <c r="CX7" s="628"/>
      <c r="CY7" s="629"/>
      <c r="CZ7" s="663">
        <v>23.2</v>
      </c>
      <c r="DA7" s="663"/>
      <c r="DB7" s="663"/>
      <c r="DC7" s="663"/>
      <c r="DD7" s="633">
        <v>174143</v>
      </c>
      <c r="DE7" s="628"/>
      <c r="DF7" s="628"/>
      <c r="DG7" s="628"/>
      <c r="DH7" s="628"/>
      <c r="DI7" s="628"/>
      <c r="DJ7" s="628"/>
      <c r="DK7" s="628"/>
      <c r="DL7" s="628"/>
      <c r="DM7" s="628"/>
      <c r="DN7" s="628"/>
      <c r="DO7" s="628"/>
      <c r="DP7" s="629"/>
      <c r="DQ7" s="633">
        <v>2391383</v>
      </c>
      <c r="DR7" s="628"/>
      <c r="DS7" s="628"/>
      <c r="DT7" s="628"/>
      <c r="DU7" s="628"/>
      <c r="DV7" s="628"/>
      <c r="DW7" s="628"/>
      <c r="DX7" s="628"/>
      <c r="DY7" s="628"/>
      <c r="DZ7" s="628"/>
      <c r="EA7" s="628"/>
      <c r="EB7" s="628"/>
      <c r="EC7" s="662"/>
    </row>
    <row r="8" spans="2:143" ht="11.25" customHeight="1" x14ac:dyDescent="0.2">
      <c r="B8" s="624" t="s">
        <v>226</v>
      </c>
      <c r="C8" s="625"/>
      <c r="D8" s="625"/>
      <c r="E8" s="625"/>
      <c r="F8" s="625"/>
      <c r="G8" s="625"/>
      <c r="H8" s="625"/>
      <c r="I8" s="625"/>
      <c r="J8" s="625"/>
      <c r="K8" s="625"/>
      <c r="L8" s="625"/>
      <c r="M8" s="625"/>
      <c r="N8" s="625"/>
      <c r="O8" s="625"/>
      <c r="P8" s="625"/>
      <c r="Q8" s="626"/>
      <c r="R8" s="627">
        <v>21647</v>
      </c>
      <c r="S8" s="628"/>
      <c r="T8" s="628"/>
      <c r="U8" s="628"/>
      <c r="V8" s="628"/>
      <c r="W8" s="628"/>
      <c r="X8" s="628"/>
      <c r="Y8" s="629"/>
      <c r="Z8" s="663">
        <v>0.1</v>
      </c>
      <c r="AA8" s="663"/>
      <c r="AB8" s="663"/>
      <c r="AC8" s="663"/>
      <c r="AD8" s="664">
        <v>21647</v>
      </c>
      <c r="AE8" s="664"/>
      <c r="AF8" s="664"/>
      <c r="AG8" s="664"/>
      <c r="AH8" s="664"/>
      <c r="AI8" s="664"/>
      <c r="AJ8" s="664"/>
      <c r="AK8" s="664"/>
      <c r="AL8" s="630">
        <v>0.2</v>
      </c>
      <c r="AM8" s="631"/>
      <c r="AN8" s="631"/>
      <c r="AO8" s="665"/>
      <c r="AP8" s="624" t="s">
        <v>227</v>
      </c>
      <c r="AQ8" s="625"/>
      <c r="AR8" s="625"/>
      <c r="AS8" s="625"/>
      <c r="AT8" s="625"/>
      <c r="AU8" s="625"/>
      <c r="AV8" s="625"/>
      <c r="AW8" s="625"/>
      <c r="AX8" s="625"/>
      <c r="AY8" s="625"/>
      <c r="AZ8" s="625"/>
      <c r="BA8" s="625"/>
      <c r="BB8" s="625"/>
      <c r="BC8" s="625"/>
      <c r="BD8" s="625"/>
      <c r="BE8" s="625"/>
      <c r="BF8" s="626"/>
      <c r="BG8" s="627">
        <v>56247</v>
      </c>
      <c r="BH8" s="628"/>
      <c r="BI8" s="628"/>
      <c r="BJ8" s="628"/>
      <c r="BK8" s="628"/>
      <c r="BL8" s="628"/>
      <c r="BM8" s="628"/>
      <c r="BN8" s="629"/>
      <c r="BO8" s="663">
        <v>1.3</v>
      </c>
      <c r="BP8" s="663"/>
      <c r="BQ8" s="663"/>
      <c r="BR8" s="663"/>
      <c r="BS8" s="664" t="s">
        <v>122</v>
      </c>
      <c r="BT8" s="664"/>
      <c r="BU8" s="664"/>
      <c r="BV8" s="664"/>
      <c r="BW8" s="664"/>
      <c r="BX8" s="664"/>
      <c r="BY8" s="664"/>
      <c r="BZ8" s="664"/>
      <c r="CA8" s="664"/>
      <c r="CB8" s="695"/>
      <c r="CD8" s="624" t="s">
        <v>228</v>
      </c>
      <c r="CE8" s="625"/>
      <c r="CF8" s="625"/>
      <c r="CG8" s="625"/>
      <c r="CH8" s="625"/>
      <c r="CI8" s="625"/>
      <c r="CJ8" s="625"/>
      <c r="CK8" s="625"/>
      <c r="CL8" s="625"/>
      <c r="CM8" s="625"/>
      <c r="CN8" s="625"/>
      <c r="CO8" s="625"/>
      <c r="CP8" s="625"/>
      <c r="CQ8" s="626"/>
      <c r="CR8" s="627">
        <v>5511106</v>
      </c>
      <c r="CS8" s="628"/>
      <c r="CT8" s="628"/>
      <c r="CU8" s="628"/>
      <c r="CV8" s="628"/>
      <c r="CW8" s="628"/>
      <c r="CX8" s="628"/>
      <c r="CY8" s="629"/>
      <c r="CZ8" s="663">
        <v>28.3</v>
      </c>
      <c r="DA8" s="663"/>
      <c r="DB8" s="663"/>
      <c r="DC8" s="663"/>
      <c r="DD8" s="633">
        <v>164</v>
      </c>
      <c r="DE8" s="628"/>
      <c r="DF8" s="628"/>
      <c r="DG8" s="628"/>
      <c r="DH8" s="628"/>
      <c r="DI8" s="628"/>
      <c r="DJ8" s="628"/>
      <c r="DK8" s="628"/>
      <c r="DL8" s="628"/>
      <c r="DM8" s="628"/>
      <c r="DN8" s="628"/>
      <c r="DO8" s="628"/>
      <c r="DP8" s="629"/>
      <c r="DQ8" s="633">
        <v>2897188</v>
      </c>
      <c r="DR8" s="628"/>
      <c r="DS8" s="628"/>
      <c r="DT8" s="628"/>
      <c r="DU8" s="628"/>
      <c r="DV8" s="628"/>
      <c r="DW8" s="628"/>
      <c r="DX8" s="628"/>
      <c r="DY8" s="628"/>
      <c r="DZ8" s="628"/>
      <c r="EA8" s="628"/>
      <c r="EB8" s="628"/>
      <c r="EC8" s="662"/>
    </row>
    <row r="9" spans="2:143" ht="11.25" customHeight="1" x14ac:dyDescent="0.2">
      <c r="B9" s="624" t="s">
        <v>229</v>
      </c>
      <c r="C9" s="625"/>
      <c r="D9" s="625"/>
      <c r="E9" s="625"/>
      <c r="F9" s="625"/>
      <c r="G9" s="625"/>
      <c r="H9" s="625"/>
      <c r="I9" s="625"/>
      <c r="J9" s="625"/>
      <c r="K9" s="625"/>
      <c r="L9" s="625"/>
      <c r="M9" s="625"/>
      <c r="N9" s="625"/>
      <c r="O9" s="625"/>
      <c r="P9" s="625"/>
      <c r="Q9" s="626"/>
      <c r="R9" s="627">
        <v>24141</v>
      </c>
      <c r="S9" s="628"/>
      <c r="T9" s="628"/>
      <c r="U9" s="628"/>
      <c r="V9" s="628"/>
      <c r="W9" s="628"/>
      <c r="X9" s="628"/>
      <c r="Y9" s="629"/>
      <c r="Z9" s="663">
        <v>0.1</v>
      </c>
      <c r="AA9" s="663"/>
      <c r="AB9" s="663"/>
      <c r="AC9" s="663"/>
      <c r="AD9" s="664">
        <v>24141</v>
      </c>
      <c r="AE9" s="664"/>
      <c r="AF9" s="664"/>
      <c r="AG9" s="664"/>
      <c r="AH9" s="664"/>
      <c r="AI9" s="664"/>
      <c r="AJ9" s="664"/>
      <c r="AK9" s="664"/>
      <c r="AL9" s="630">
        <v>0.2</v>
      </c>
      <c r="AM9" s="631"/>
      <c r="AN9" s="631"/>
      <c r="AO9" s="665"/>
      <c r="AP9" s="624" t="s">
        <v>230</v>
      </c>
      <c r="AQ9" s="625"/>
      <c r="AR9" s="625"/>
      <c r="AS9" s="625"/>
      <c r="AT9" s="625"/>
      <c r="AU9" s="625"/>
      <c r="AV9" s="625"/>
      <c r="AW9" s="625"/>
      <c r="AX9" s="625"/>
      <c r="AY9" s="625"/>
      <c r="AZ9" s="625"/>
      <c r="BA9" s="625"/>
      <c r="BB9" s="625"/>
      <c r="BC9" s="625"/>
      <c r="BD9" s="625"/>
      <c r="BE9" s="625"/>
      <c r="BF9" s="626"/>
      <c r="BG9" s="627">
        <v>1427824</v>
      </c>
      <c r="BH9" s="628"/>
      <c r="BI9" s="628"/>
      <c r="BJ9" s="628"/>
      <c r="BK9" s="628"/>
      <c r="BL9" s="628"/>
      <c r="BM9" s="628"/>
      <c r="BN9" s="629"/>
      <c r="BO9" s="663">
        <v>33.200000000000003</v>
      </c>
      <c r="BP9" s="663"/>
      <c r="BQ9" s="663"/>
      <c r="BR9" s="663"/>
      <c r="BS9" s="664" t="s">
        <v>122</v>
      </c>
      <c r="BT9" s="664"/>
      <c r="BU9" s="664"/>
      <c r="BV9" s="664"/>
      <c r="BW9" s="664"/>
      <c r="BX9" s="664"/>
      <c r="BY9" s="664"/>
      <c r="BZ9" s="664"/>
      <c r="CA9" s="664"/>
      <c r="CB9" s="695"/>
      <c r="CD9" s="624" t="s">
        <v>231</v>
      </c>
      <c r="CE9" s="625"/>
      <c r="CF9" s="625"/>
      <c r="CG9" s="625"/>
      <c r="CH9" s="625"/>
      <c r="CI9" s="625"/>
      <c r="CJ9" s="625"/>
      <c r="CK9" s="625"/>
      <c r="CL9" s="625"/>
      <c r="CM9" s="625"/>
      <c r="CN9" s="625"/>
      <c r="CO9" s="625"/>
      <c r="CP9" s="625"/>
      <c r="CQ9" s="626"/>
      <c r="CR9" s="627">
        <v>1358069</v>
      </c>
      <c r="CS9" s="628"/>
      <c r="CT9" s="628"/>
      <c r="CU9" s="628"/>
      <c r="CV9" s="628"/>
      <c r="CW9" s="628"/>
      <c r="CX9" s="628"/>
      <c r="CY9" s="629"/>
      <c r="CZ9" s="663">
        <v>7</v>
      </c>
      <c r="DA9" s="663"/>
      <c r="DB9" s="663"/>
      <c r="DC9" s="663"/>
      <c r="DD9" s="633">
        <v>201765</v>
      </c>
      <c r="DE9" s="628"/>
      <c r="DF9" s="628"/>
      <c r="DG9" s="628"/>
      <c r="DH9" s="628"/>
      <c r="DI9" s="628"/>
      <c r="DJ9" s="628"/>
      <c r="DK9" s="628"/>
      <c r="DL9" s="628"/>
      <c r="DM9" s="628"/>
      <c r="DN9" s="628"/>
      <c r="DO9" s="628"/>
      <c r="DP9" s="629"/>
      <c r="DQ9" s="633">
        <v>865856</v>
      </c>
      <c r="DR9" s="628"/>
      <c r="DS9" s="628"/>
      <c r="DT9" s="628"/>
      <c r="DU9" s="628"/>
      <c r="DV9" s="628"/>
      <c r="DW9" s="628"/>
      <c r="DX9" s="628"/>
      <c r="DY9" s="628"/>
      <c r="DZ9" s="628"/>
      <c r="EA9" s="628"/>
      <c r="EB9" s="628"/>
      <c r="EC9" s="662"/>
    </row>
    <row r="10" spans="2:143" ht="11.25" customHeight="1" x14ac:dyDescent="0.2">
      <c r="B10" s="624" t="s">
        <v>232</v>
      </c>
      <c r="C10" s="625"/>
      <c r="D10" s="625"/>
      <c r="E10" s="625"/>
      <c r="F10" s="625"/>
      <c r="G10" s="625"/>
      <c r="H10" s="625"/>
      <c r="I10" s="625"/>
      <c r="J10" s="625"/>
      <c r="K10" s="625"/>
      <c r="L10" s="625"/>
      <c r="M10" s="625"/>
      <c r="N10" s="625"/>
      <c r="O10" s="625"/>
      <c r="P10" s="625"/>
      <c r="Q10" s="626"/>
      <c r="R10" s="627" t="s">
        <v>122</v>
      </c>
      <c r="S10" s="628"/>
      <c r="T10" s="628"/>
      <c r="U10" s="628"/>
      <c r="V10" s="628"/>
      <c r="W10" s="628"/>
      <c r="X10" s="628"/>
      <c r="Y10" s="629"/>
      <c r="Z10" s="663" t="s">
        <v>122</v>
      </c>
      <c r="AA10" s="663"/>
      <c r="AB10" s="663"/>
      <c r="AC10" s="663"/>
      <c r="AD10" s="664" t="s">
        <v>122</v>
      </c>
      <c r="AE10" s="664"/>
      <c r="AF10" s="664"/>
      <c r="AG10" s="664"/>
      <c r="AH10" s="664"/>
      <c r="AI10" s="664"/>
      <c r="AJ10" s="664"/>
      <c r="AK10" s="664"/>
      <c r="AL10" s="630" t="s">
        <v>122</v>
      </c>
      <c r="AM10" s="631"/>
      <c r="AN10" s="631"/>
      <c r="AO10" s="665"/>
      <c r="AP10" s="624" t="s">
        <v>233</v>
      </c>
      <c r="AQ10" s="625"/>
      <c r="AR10" s="625"/>
      <c r="AS10" s="625"/>
      <c r="AT10" s="625"/>
      <c r="AU10" s="625"/>
      <c r="AV10" s="625"/>
      <c r="AW10" s="625"/>
      <c r="AX10" s="625"/>
      <c r="AY10" s="625"/>
      <c r="AZ10" s="625"/>
      <c r="BA10" s="625"/>
      <c r="BB10" s="625"/>
      <c r="BC10" s="625"/>
      <c r="BD10" s="625"/>
      <c r="BE10" s="625"/>
      <c r="BF10" s="626"/>
      <c r="BG10" s="627">
        <v>73542</v>
      </c>
      <c r="BH10" s="628"/>
      <c r="BI10" s="628"/>
      <c r="BJ10" s="628"/>
      <c r="BK10" s="628"/>
      <c r="BL10" s="628"/>
      <c r="BM10" s="628"/>
      <c r="BN10" s="629"/>
      <c r="BO10" s="663">
        <v>1.7</v>
      </c>
      <c r="BP10" s="663"/>
      <c r="BQ10" s="663"/>
      <c r="BR10" s="663"/>
      <c r="BS10" s="664" t="s">
        <v>122</v>
      </c>
      <c r="BT10" s="664"/>
      <c r="BU10" s="664"/>
      <c r="BV10" s="664"/>
      <c r="BW10" s="664"/>
      <c r="BX10" s="664"/>
      <c r="BY10" s="664"/>
      <c r="BZ10" s="664"/>
      <c r="CA10" s="664"/>
      <c r="CB10" s="695"/>
      <c r="CD10" s="624" t="s">
        <v>234</v>
      </c>
      <c r="CE10" s="625"/>
      <c r="CF10" s="625"/>
      <c r="CG10" s="625"/>
      <c r="CH10" s="625"/>
      <c r="CI10" s="625"/>
      <c r="CJ10" s="625"/>
      <c r="CK10" s="625"/>
      <c r="CL10" s="625"/>
      <c r="CM10" s="625"/>
      <c r="CN10" s="625"/>
      <c r="CO10" s="625"/>
      <c r="CP10" s="625"/>
      <c r="CQ10" s="626"/>
      <c r="CR10" s="627" t="s">
        <v>122</v>
      </c>
      <c r="CS10" s="628"/>
      <c r="CT10" s="628"/>
      <c r="CU10" s="628"/>
      <c r="CV10" s="628"/>
      <c r="CW10" s="628"/>
      <c r="CX10" s="628"/>
      <c r="CY10" s="629"/>
      <c r="CZ10" s="663" t="s">
        <v>122</v>
      </c>
      <c r="DA10" s="663"/>
      <c r="DB10" s="663"/>
      <c r="DC10" s="663"/>
      <c r="DD10" s="633" t="s">
        <v>122</v>
      </c>
      <c r="DE10" s="628"/>
      <c r="DF10" s="628"/>
      <c r="DG10" s="628"/>
      <c r="DH10" s="628"/>
      <c r="DI10" s="628"/>
      <c r="DJ10" s="628"/>
      <c r="DK10" s="628"/>
      <c r="DL10" s="628"/>
      <c r="DM10" s="628"/>
      <c r="DN10" s="628"/>
      <c r="DO10" s="628"/>
      <c r="DP10" s="629"/>
      <c r="DQ10" s="633" t="s">
        <v>122</v>
      </c>
      <c r="DR10" s="628"/>
      <c r="DS10" s="628"/>
      <c r="DT10" s="628"/>
      <c r="DU10" s="628"/>
      <c r="DV10" s="628"/>
      <c r="DW10" s="628"/>
      <c r="DX10" s="628"/>
      <c r="DY10" s="628"/>
      <c r="DZ10" s="628"/>
      <c r="EA10" s="628"/>
      <c r="EB10" s="628"/>
      <c r="EC10" s="662"/>
    </row>
    <row r="11" spans="2:143" ht="11.25" customHeight="1" x14ac:dyDescent="0.2">
      <c r="B11" s="624" t="s">
        <v>235</v>
      </c>
      <c r="C11" s="625"/>
      <c r="D11" s="625"/>
      <c r="E11" s="625"/>
      <c r="F11" s="625"/>
      <c r="G11" s="625"/>
      <c r="H11" s="625"/>
      <c r="I11" s="625"/>
      <c r="J11" s="625"/>
      <c r="K11" s="625"/>
      <c r="L11" s="625"/>
      <c r="M11" s="625"/>
      <c r="N11" s="625"/>
      <c r="O11" s="625"/>
      <c r="P11" s="625"/>
      <c r="Q11" s="626"/>
      <c r="R11" s="627">
        <v>761485</v>
      </c>
      <c r="S11" s="628"/>
      <c r="T11" s="628"/>
      <c r="U11" s="628"/>
      <c r="V11" s="628"/>
      <c r="W11" s="628"/>
      <c r="X11" s="628"/>
      <c r="Y11" s="629"/>
      <c r="Z11" s="630">
        <v>3.7</v>
      </c>
      <c r="AA11" s="631"/>
      <c r="AB11" s="631"/>
      <c r="AC11" s="632"/>
      <c r="AD11" s="633">
        <v>761485</v>
      </c>
      <c r="AE11" s="628"/>
      <c r="AF11" s="628"/>
      <c r="AG11" s="628"/>
      <c r="AH11" s="628"/>
      <c r="AI11" s="628"/>
      <c r="AJ11" s="628"/>
      <c r="AK11" s="629"/>
      <c r="AL11" s="630">
        <v>6.8</v>
      </c>
      <c r="AM11" s="631"/>
      <c r="AN11" s="631"/>
      <c r="AO11" s="665"/>
      <c r="AP11" s="624" t="s">
        <v>236</v>
      </c>
      <c r="AQ11" s="625"/>
      <c r="AR11" s="625"/>
      <c r="AS11" s="625"/>
      <c r="AT11" s="625"/>
      <c r="AU11" s="625"/>
      <c r="AV11" s="625"/>
      <c r="AW11" s="625"/>
      <c r="AX11" s="625"/>
      <c r="AY11" s="625"/>
      <c r="AZ11" s="625"/>
      <c r="BA11" s="625"/>
      <c r="BB11" s="625"/>
      <c r="BC11" s="625"/>
      <c r="BD11" s="625"/>
      <c r="BE11" s="625"/>
      <c r="BF11" s="626"/>
      <c r="BG11" s="627">
        <v>70395</v>
      </c>
      <c r="BH11" s="628"/>
      <c r="BI11" s="628"/>
      <c r="BJ11" s="628"/>
      <c r="BK11" s="628"/>
      <c r="BL11" s="628"/>
      <c r="BM11" s="628"/>
      <c r="BN11" s="629"/>
      <c r="BO11" s="663">
        <v>1.6</v>
      </c>
      <c r="BP11" s="663"/>
      <c r="BQ11" s="663"/>
      <c r="BR11" s="663"/>
      <c r="BS11" s="664" t="s">
        <v>122</v>
      </c>
      <c r="BT11" s="664"/>
      <c r="BU11" s="664"/>
      <c r="BV11" s="664"/>
      <c r="BW11" s="664"/>
      <c r="BX11" s="664"/>
      <c r="BY11" s="664"/>
      <c r="BZ11" s="664"/>
      <c r="CA11" s="664"/>
      <c r="CB11" s="695"/>
      <c r="CD11" s="624" t="s">
        <v>237</v>
      </c>
      <c r="CE11" s="625"/>
      <c r="CF11" s="625"/>
      <c r="CG11" s="625"/>
      <c r="CH11" s="625"/>
      <c r="CI11" s="625"/>
      <c r="CJ11" s="625"/>
      <c r="CK11" s="625"/>
      <c r="CL11" s="625"/>
      <c r="CM11" s="625"/>
      <c r="CN11" s="625"/>
      <c r="CO11" s="625"/>
      <c r="CP11" s="625"/>
      <c r="CQ11" s="626"/>
      <c r="CR11" s="627">
        <v>815676</v>
      </c>
      <c r="CS11" s="628"/>
      <c r="CT11" s="628"/>
      <c r="CU11" s="628"/>
      <c r="CV11" s="628"/>
      <c r="CW11" s="628"/>
      <c r="CX11" s="628"/>
      <c r="CY11" s="629"/>
      <c r="CZ11" s="663">
        <v>4.2</v>
      </c>
      <c r="DA11" s="663"/>
      <c r="DB11" s="663"/>
      <c r="DC11" s="663"/>
      <c r="DD11" s="633">
        <v>143196</v>
      </c>
      <c r="DE11" s="628"/>
      <c r="DF11" s="628"/>
      <c r="DG11" s="628"/>
      <c r="DH11" s="628"/>
      <c r="DI11" s="628"/>
      <c r="DJ11" s="628"/>
      <c r="DK11" s="628"/>
      <c r="DL11" s="628"/>
      <c r="DM11" s="628"/>
      <c r="DN11" s="628"/>
      <c r="DO11" s="628"/>
      <c r="DP11" s="629"/>
      <c r="DQ11" s="633">
        <v>530455</v>
      </c>
      <c r="DR11" s="628"/>
      <c r="DS11" s="628"/>
      <c r="DT11" s="628"/>
      <c r="DU11" s="628"/>
      <c r="DV11" s="628"/>
      <c r="DW11" s="628"/>
      <c r="DX11" s="628"/>
      <c r="DY11" s="628"/>
      <c r="DZ11" s="628"/>
      <c r="EA11" s="628"/>
      <c r="EB11" s="628"/>
      <c r="EC11" s="662"/>
    </row>
    <row r="12" spans="2:143" ht="11.25" customHeight="1" x14ac:dyDescent="0.2">
      <c r="B12" s="624" t="s">
        <v>238</v>
      </c>
      <c r="C12" s="625"/>
      <c r="D12" s="625"/>
      <c r="E12" s="625"/>
      <c r="F12" s="625"/>
      <c r="G12" s="625"/>
      <c r="H12" s="625"/>
      <c r="I12" s="625"/>
      <c r="J12" s="625"/>
      <c r="K12" s="625"/>
      <c r="L12" s="625"/>
      <c r="M12" s="625"/>
      <c r="N12" s="625"/>
      <c r="O12" s="625"/>
      <c r="P12" s="625"/>
      <c r="Q12" s="626"/>
      <c r="R12" s="627">
        <v>126818</v>
      </c>
      <c r="S12" s="628"/>
      <c r="T12" s="628"/>
      <c r="U12" s="628"/>
      <c r="V12" s="628"/>
      <c r="W12" s="628"/>
      <c r="X12" s="628"/>
      <c r="Y12" s="629"/>
      <c r="Z12" s="663">
        <v>0.6</v>
      </c>
      <c r="AA12" s="663"/>
      <c r="AB12" s="663"/>
      <c r="AC12" s="663"/>
      <c r="AD12" s="664">
        <v>126818</v>
      </c>
      <c r="AE12" s="664"/>
      <c r="AF12" s="664"/>
      <c r="AG12" s="664"/>
      <c r="AH12" s="664"/>
      <c r="AI12" s="664"/>
      <c r="AJ12" s="664"/>
      <c r="AK12" s="664"/>
      <c r="AL12" s="630">
        <v>1.1000000000000001</v>
      </c>
      <c r="AM12" s="631"/>
      <c r="AN12" s="631"/>
      <c r="AO12" s="665"/>
      <c r="AP12" s="624" t="s">
        <v>239</v>
      </c>
      <c r="AQ12" s="625"/>
      <c r="AR12" s="625"/>
      <c r="AS12" s="625"/>
      <c r="AT12" s="625"/>
      <c r="AU12" s="625"/>
      <c r="AV12" s="625"/>
      <c r="AW12" s="625"/>
      <c r="AX12" s="625"/>
      <c r="AY12" s="625"/>
      <c r="AZ12" s="625"/>
      <c r="BA12" s="625"/>
      <c r="BB12" s="625"/>
      <c r="BC12" s="625"/>
      <c r="BD12" s="625"/>
      <c r="BE12" s="625"/>
      <c r="BF12" s="626"/>
      <c r="BG12" s="627">
        <v>2003116</v>
      </c>
      <c r="BH12" s="628"/>
      <c r="BI12" s="628"/>
      <c r="BJ12" s="628"/>
      <c r="BK12" s="628"/>
      <c r="BL12" s="628"/>
      <c r="BM12" s="628"/>
      <c r="BN12" s="629"/>
      <c r="BO12" s="663">
        <v>46.5</v>
      </c>
      <c r="BP12" s="663"/>
      <c r="BQ12" s="663"/>
      <c r="BR12" s="663"/>
      <c r="BS12" s="664" t="s">
        <v>122</v>
      </c>
      <c r="BT12" s="664"/>
      <c r="BU12" s="664"/>
      <c r="BV12" s="664"/>
      <c r="BW12" s="664"/>
      <c r="BX12" s="664"/>
      <c r="BY12" s="664"/>
      <c r="BZ12" s="664"/>
      <c r="CA12" s="664"/>
      <c r="CB12" s="695"/>
      <c r="CD12" s="624" t="s">
        <v>240</v>
      </c>
      <c r="CE12" s="625"/>
      <c r="CF12" s="625"/>
      <c r="CG12" s="625"/>
      <c r="CH12" s="625"/>
      <c r="CI12" s="625"/>
      <c r="CJ12" s="625"/>
      <c r="CK12" s="625"/>
      <c r="CL12" s="625"/>
      <c r="CM12" s="625"/>
      <c r="CN12" s="625"/>
      <c r="CO12" s="625"/>
      <c r="CP12" s="625"/>
      <c r="CQ12" s="626"/>
      <c r="CR12" s="627">
        <v>218474</v>
      </c>
      <c r="CS12" s="628"/>
      <c r="CT12" s="628"/>
      <c r="CU12" s="628"/>
      <c r="CV12" s="628"/>
      <c r="CW12" s="628"/>
      <c r="CX12" s="628"/>
      <c r="CY12" s="629"/>
      <c r="CZ12" s="663">
        <v>1.1000000000000001</v>
      </c>
      <c r="DA12" s="663"/>
      <c r="DB12" s="663"/>
      <c r="DC12" s="663"/>
      <c r="DD12" s="633">
        <v>7003</v>
      </c>
      <c r="DE12" s="628"/>
      <c r="DF12" s="628"/>
      <c r="DG12" s="628"/>
      <c r="DH12" s="628"/>
      <c r="DI12" s="628"/>
      <c r="DJ12" s="628"/>
      <c r="DK12" s="628"/>
      <c r="DL12" s="628"/>
      <c r="DM12" s="628"/>
      <c r="DN12" s="628"/>
      <c r="DO12" s="628"/>
      <c r="DP12" s="629"/>
      <c r="DQ12" s="633">
        <v>177366</v>
      </c>
      <c r="DR12" s="628"/>
      <c r="DS12" s="628"/>
      <c r="DT12" s="628"/>
      <c r="DU12" s="628"/>
      <c r="DV12" s="628"/>
      <c r="DW12" s="628"/>
      <c r="DX12" s="628"/>
      <c r="DY12" s="628"/>
      <c r="DZ12" s="628"/>
      <c r="EA12" s="628"/>
      <c r="EB12" s="628"/>
      <c r="EC12" s="662"/>
    </row>
    <row r="13" spans="2:143" ht="11.25" customHeight="1" x14ac:dyDescent="0.2">
      <c r="B13" s="624" t="s">
        <v>241</v>
      </c>
      <c r="C13" s="625"/>
      <c r="D13" s="625"/>
      <c r="E13" s="625"/>
      <c r="F13" s="625"/>
      <c r="G13" s="625"/>
      <c r="H13" s="625"/>
      <c r="I13" s="625"/>
      <c r="J13" s="625"/>
      <c r="K13" s="625"/>
      <c r="L13" s="625"/>
      <c r="M13" s="625"/>
      <c r="N13" s="625"/>
      <c r="O13" s="625"/>
      <c r="P13" s="625"/>
      <c r="Q13" s="626"/>
      <c r="R13" s="627" t="s">
        <v>122</v>
      </c>
      <c r="S13" s="628"/>
      <c r="T13" s="628"/>
      <c r="U13" s="628"/>
      <c r="V13" s="628"/>
      <c r="W13" s="628"/>
      <c r="X13" s="628"/>
      <c r="Y13" s="629"/>
      <c r="Z13" s="663" t="s">
        <v>122</v>
      </c>
      <c r="AA13" s="663"/>
      <c r="AB13" s="663"/>
      <c r="AC13" s="663"/>
      <c r="AD13" s="664" t="s">
        <v>122</v>
      </c>
      <c r="AE13" s="664"/>
      <c r="AF13" s="664"/>
      <c r="AG13" s="664"/>
      <c r="AH13" s="664"/>
      <c r="AI13" s="664"/>
      <c r="AJ13" s="664"/>
      <c r="AK13" s="664"/>
      <c r="AL13" s="630" t="s">
        <v>122</v>
      </c>
      <c r="AM13" s="631"/>
      <c r="AN13" s="631"/>
      <c r="AO13" s="665"/>
      <c r="AP13" s="624" t="s">
        <v>242</v>
      </c>
      <c r="AQ13" s="625"/>
      <c r="AR13" s="625"/>
      <c r="AS13" s="625"/>
      <c r="AT13" s="625"/>
      <c r="AU13" s="625"/>
      <c r="AV13" s="625"/>
      <c r="AW13" s="625"/>
      <c r="AX13" s="625"/>
      <c r="AY13" s="625"/>
      <c r="AZ13" s="625"/>
      <c r="BA13" s="625"/>
      <c r="BB13" s="625"/>
      <c r="BC13" s="625"/>
      <c r="BD13" s="625"/>
      <c r="BE13" s="625"/>
      <c r="BF13" s="626"/>
      <c r="BG13" s="627">
        <v>1997098</v>
      </c>
      <c r="BH13" s="628"/>
      <c r="BI13" s="628"/>
      <c r="BJ13" s="628"/>
      <c r="BK13" s="628"/>
      <c r="BL13" s="628"/>
      <c r="BM13" s="628"/>
      <c r="BN13" s="629"/>
      <c r="BO13" s="663">
        <v>46.4</v>
      </c>
      <c r="BP13" s="663"/>
      <c r="BQ13" s="663"/>
      <c r="BR13" s="663"/>
      <c r="BS13" s="664" t="s">
        <v>122</v>
      </c>
      <c r="BT13" s="664"/>
      <c r="BU13" s="664"/>
      <c r="BV13" s="664"/>
      <c r="BW13" s="664"/>
      <c r="BX13" s="664"/>
      <c r="BY13" s="664"/>
      <c r="BZ13" s="664"/>
      <c r="CA13" s="664"/>
      <c r="CB13" s="695"/>
      <c r="CD13" s="624" t="s">
        <v>243</v>
      </c>
      <c r="CE13" s="625"/>
      <c r="CF13" s="625"/>
      <c r="CG13" s="625"/>
      <c r="CH13" s="625"/>
      <c r="CI13" s="625"/>
      <c r="CJ13" s="625"/>
      <c r="CK13" s="625"/>
      <c r="CL13" s="625"/>
      <c r="CM13" s="625"/>
      <c r="CN13" s="625"/>
      <c r="CO13" s="625"/>
      <c r="CP13" s="625"/>
      <c r="CQ13" s="626"/>
      <c r="CR13" s="627">
        <v>1842578</v>
      </c>
      <c r="CS13" s="628"/>
      <c r="CT13" s="628"/>
      <c r="CU13" s="628"/>
      <c r="CV13" s="628"/>
      <c r="CW13" s="628"/>
      <c r="CX13" s="628"/>
      <c r="CY13" s="629"/>
      <c r="CZ13" s="663">
        <v>9.4</v>
      </c>
      <c r="DA13" s="663"/>
      <c r="DB13" s="663"/>
      <c r="DC13" s="663"/>
      <c r="DD13" s="633">
        <v>1046025</v>
      </c>
      <c r="DE13" s="628"/>
      <c r="DF13" s="628"/>
      <c r="DG13" s="628"/>
      <c r="DH13" s="628"/>
      <c r="DI13" s="628"/>
      <c r="DJ13" s="628"/>
      <c r="DK13" s="628"/>
      <c r="DL13" s="628"/>
      <c r="DM13" s="628"/>
      <c r="DN13" s="628"/>
      <c r="DO13" s="628"/>
      <c r="DP13" s="629"/>
      <c r="DQ13" s="633">
        <v>1204745</v>
      </c>
      <c r="DR13" s="628"/>
      <c r="DS13" s="628"/>
      <c r="DT13" s="628"/>
      <c r="DU13" s="628"/>
      <c r="DV13" s="628"/>
      <c r="DW13" s="628"/>
      <c r="DX13" s="628"/>
      <c r="DY13" s="628"/>
      <c r="DZ13" s="628"/>
      <c r="EA13" s="628"/>
      <c r="EB13" s="628"/>
      <c r="EC13" s="662"/>
    </row>
    <row r="14" spans="2:143" ht="11.25" customHeight="1" x14ac:dyDescent="0.2">
      <c r="B14" s="624" t="s">
        <v>244</v>
      </c>
      <c r="C14" s="625"/>
      <c r="D14" s="625"/>
      <c r="E14" s="625"/>
      <c r="F14" s="625"/>
      <c r="G14" s="625"/>
      <c r="H14" s="625"/>
      <c r="I14" s="625"/>
      <c r="J14" s="625"/>
      <c r="K14" s="625"/>
      <c r="L14" s="625"/>
      <c r="M14" s="625"/>
      <c r="N14" s="625"/>
      <c r="O14" s="625"/>
      <c r="P14" s="625"/>
      <c r="Q14" s="626"/>
      <c r="R14" s="627">
        <v>1973</v>
      </c>
      <c r="S14" s="628"/>
      <c r="T14" s="628"/>
      <c r="U14" s="628"/>
      <c r="V14" s="628"/>
      <c r="W14" s="628"/>
      <c r="X14" s="628"/>
      <c r="Y14" s="629"/>
      <c r="Z14" s="663">
        <v>0</v>
      </c>
      <c r="AA14" s="663"/>
      <c r="AB14" s="663"/>
      <c r="AC14" s="663"/>
      <c r="AD14" s="664">
        <v>1973</v>
      </c>
      <c r="AE14" s="664"/>
      <c r="AF14" s="664"/>
      <c r="AG14" s="664"/>
      <c r="AH14" s="664"/>
      <c r="AI14" s="664"/>
      <c r="AJ14" s="664"/>
      <c r="AK14" s="664"/>
      <c r="AL14" s="630">
        <v>0</v>
      </c>
      <c r="AM14" s="631"/>
      <c r="AN14" s="631"/>
      <c r="AO14" s="665"/>
      <c r="AP14" s="624" t="s">
        <v>245</v>
      </c>
      <c r="AQ14" s="625"/>
      <c r="AR14" s="625"/>
      <c r="AS14" s="625"/>
      <c r="AT14" s="625"/>
      <c r="AU14" s="625"/>
      <c r="AV14" s="625"/>
      <c r="AW14" s="625"/>
      <c r="AX14" s="625"/>
      <c r="AY14" s="625"/>
      <c r="AZ14" s="625"/>
      <c r="BA14" s="625"/>
      <c r="BB14" s="625"/>
      <c r="BC14" s="625"/>
      <c r="BD14" s="625"/>
      <c r="BE14" s="625"/>
      <c r="BF14" s="626"/>
      <c r="BG14" s="627">
        <v>144084</v>
      </c>
      <c r="BH14" s="628"/>
      <c r="BI14" s="628"/>
      <c r="BJ14" s="628"/>
      <c r="BK14" s="628"/>
      <c r="BL14" s="628"/>
      <c r="BM14" s="628"/>
      <c r="BN14" s="629"/>
      <c r="BO14" s="663">
        <v>3.3</v>
      </c>
      <c r="BP14" s="663"/>
      <c r="BQ14" s="663"/>
      <c r="BR14" s="663"/>
      <c r="BS14" s="664" t="s">
        <v>122</v>
      </c>
      <c r="BT14" s="664"/>
      <c r="BU14" s="664"/>
      <c r="BV14" s="664"/>
      <c r="BW14" s="664"/>
      <c r="BX14" s="664"/>
      <c r="BY14" s="664"/>
      <c r="BZ14" s="664"/>
      <c r="CA14" s="664"/>
      <c r="CB14" s="695"/>
      <c r="CD14" s="624" t="s">
        <v>246</v>
      </c>
      <c r="CE14" s="625"/>
      <c r="CF14" s="625"/>
      <c r="CG14" s="625"/>
      <c r="CH14" s="625"/>
      <c r="CI14" s="625"/>
      <c r="CJ14" s="625"/>
      <c r="CK14" s="625"/>
      <c r="CL14" s="625"/>
      <c r="CM14" s="625"/>
      <c r="CN14" s="625"/>
      <c r="CO14" s="625"/>
      <c r="CP14" s="625"/>
      <c r="CQ14" s="626"/>
      <c r="CR14" s="627">
        <v>827645</v>
      </c>
      <c r="CS14" s="628"/>
      <c r="CT14" s="628"/>
      <c r="CU14" s="628"/>
      <c r="CV14" s="628"/>
      <c r="CW14" s="628"/>
      <c r="CX14" s="628"/>
      <c r="CY14" s="629"/>
      <c r="CZ14" s="663">
        <v>4.2</v>
      </c>
      <c r="DA14" s="663"/>
      <c r="DB14" s="663"/>
      <c r="DC14" s="663"/>
      <c r="DD14" s="633">
        <v>9003</v>
      </c>
      <c r="DE14" s="628"/>
      <c r="DF14" s="628"/>
      <c r="DG14" s="628"/>
      <c r="DH14" s="628"/>
      <c r="DI14" s="628"/>
      <c r="DJ14" s="628"/>
      <c r="DK14" s="628"/>
      <c r="DL14" s="628"/>
      <c r="DM14" s="628"/>
      <c r="DN14" s="628"/>
      <c r="DO14" s="628"/>
      <c r="DP14" s="629"/>
      <c r="DQ14" s="633">
        <v>781552</v>
      </c>
      <c r="DR14" s="628"/>
      <c r="DS14" s="628"/>
      <c r="DT14" s="628"/>
      <c r="DU14" s="628"/>
      <c r="DV14" s="628"/>
      <c r="DW14" s="628"/>
      <c r="DX14" s="628"/>
      <c r="DY14" s="628"/>
      <c r="DZ14" s="628"/>
      <c r="EA14" s="628"/>
      <c r="EB14" s="628"/>
      <c r="EC14" s="662"/>
    </row>
    <row r="15" spans="2:143" ht="11.25" customHeight="1" x14ac:dyDescent="0.2">
      <c r="B15" s="624" t="s">
        <v>247</v>
      </c>
      <c r="C15" s="625"/>
      <c r="D15" s="625"/>
      <c r="E15" s="625"/>
      <c r="F15" s="625"/>
      <c r="G15" s="625"/>
      <c r="H15" s="625"/>
      <c r="I15" s="625"/>
      <c r="J15" s="625"/>
      <c r="K15" s="625"/>
      <c r="L15" s="625"/>
      <c r="M15" s="625"/>
      <c r="N15" s="625"/>
      <c r="O15" s="625"/>
      <c r="P15" s="625"/>
      <c r="Q15" s="626"/>
      <c r="R15" s="627" t="s">
        <v>122</v>
      </c>
      <c r="S15" s="628"/>
      <c r="T15" s="628"/>
      <c r="U15" s="628"/>
      <c r="V15" s="628"/>
      <c r="W15" s="628"/>
      <c r="X15" s="628"/>
      <c r="Y15" s="629"/>
      <c r="Z15" s="663" t="s">
        <v>122</v>
      </c>
      <c r="AA15" s="663"/>
      <c r="AB15" s="663"/>
      <c r="AC15" s="663"/>
      <c r="AD15" s="664" t="s">
        <v>122</v>
      </c>
      <c r="AE15" s="664"/>
      <c r="AF15" s="664"/>
      <c r="AG15" s="664"/>
      <c r="AH15" s="664"/>
      <c r="AI15" s="664"/>
      <c r="AJ15" s="664"/>
      <c r="AK15" s="664"/>
      <c r="AL15" s="630" t="s">
        <v>122</v>
      </c>
      <c r="AM15" s="631"/>
      <c r="AN15" s="631"/>
      <c r="AO15" s="665"/>
      <c r="AP15" s="624" t="s">
        <v>248</v>
      </c>
      <c r="AQ15" s="625"/>
      <c r="AR15" s="625"/>
      <c r="AS15" s="625"/>
      <c r="AT15" s="625"/>
      <c r="AU15" s="625"/>
      <c r="AV15" s="625"/>
      <c r="AW15" s="625"/>
      <c r="AX15" s="625"/>
      <c r="AY15" s="625"/>
      <c r="AZ15" s="625"/>
      <c r="BA15" s="625"/>
      <c r="BB15" s="625"/>
      <c r="BC15" s="625"/>
      <c r="BD15" s="625"/>
      <c r="BE15" s="625"/>
      <c r="BF15" s="626"/>
      <c r="BG15" s="627">
        <v>512696</v>
      </c>
      <c r="BH15" s="628"/>
      <c r="BI15" s="628"/>
      <c r="BJ15" s="628"/>
      <c r="BK15" s="628"/>
      <c r="BL15" s="628"/>
      <c r="BM15" s="628"/>
      <c r="BN15" s="629"/>
      <c r="BO15" s="663">
        <v>11.9</v>
      </c>
      <c r="BP15" s="663"/>
      <c r="BQ15" s="663"/>
      <c r="BR15" s="663"/>
      <c r="BS15" s="664" t="s">
        <v>122</v>
      </c>
      <c r="BT15" s="664"/>
      <c r="BU15" s="664"/>
      <c r="BV15" s="664"/>
      <c r="BW15" s="664"/>
      <c r="BX15" s="664"/>
      <c r="BY15" s="664"/>
      <c r="BZ15" s="664"/>
      <c r="CA15" s="664"/>
      <c r="CB15" s="695"/>
      <c r="CD15" s="624" t="s">
        <v>249</v>
      </c>
      <c r="CE15" s="625"/>
      <c r="CF15" s="625"/>
      <c r="CG15" s="625"/>
      <c r="CH15" s="625"/>
      <c r="CI15" s="625"/>
      <c r="CJ15" s="625"/>
      <c r="CK15" s="625"/>
      <c r="CL15" s="625"/>
      <c r="CM15" s="625"/>
      <c r="CN15" s="625"/>
      <c r="CO15" s="625"/>
      <c r="CP15" s="625"/>
      <c r="CQ15" s="626"/>
      <c r="CR15" s="627">
        <v>2134924</v>
      </c>
      <c r="CS15" s="628"/>
      <c r="CT15" s="628"/>
      <c r="CU15" s="628"/>
      <c r="CV15" s="628"/>
      <c r="CW15" s="628"/>
      <c r="CX15" s="628"/>
      <c r="CY15" s="629"/>
      <c r="CZ15" s="663">
        <v>10.9</v>
      </c>
      <c r="DA15" s="663"/>
      <c r="DB15" s="663"/>
      <c r="DC15" s="663"/>
      <c r="DD15" s="633">
        <v>523038</v>
      </c>
      <c r="DE15" s="628"/>
      <c r="DF15" s="628"/>
      <c r="DG15" s="628"/>
      <c r="DH15" s="628"/>
      <c r="DI15" s="628"/>
      <c r="DJ15" s="628"/>
      <c r="DK15" s="628"/>
      <c r="DL15" s="628"/>
      <c r="DM15" s="628"/>
      <c r="DN15" s="628"/>
      <c r="DO15" s="628"/>
      <c r="DP15" s="629"/>
      <c r="DQ15" s="633">
        <v>1560912</v>
      </c>
      <c r="DR15" s="628"/>
      <c r="DS15" s="628"/>
      <c r="DT15" s="628"/>
      <c r="DU15" s="628"/>
      <c r="DV15" s="628"/>
      <c r="DW15" s="628"/>
      <c r="DX15" s="628"/>
      <c r="DY15" s="628"/>
      <c r="DZ15" s="628"/>
      <c r="EA15" s="628"/>
      <c r="EB15" s="628"/>
      <c r="EC15" s="662"/>
    </row>
    <row r="16" spans="2:143" ht="11.25" customHeight="1" x14ac:dyDescent="0.2">
      <c r="B16" s="624" t="s">
        <v>250</v>
      </c>
      <c r="C16" s="625"/>
      <c r="D16" s="625"/>
      <c r="E16" s="625"/>
      <c r="F16" s="625"/>
      <c r="G16" s="625"/>
      <c r="H16" s="625"/>
      <c r="I16" s="625"/>
      <c r="J16" s="625"/>
      <c r="K16" s="625"/>
      <c r="L16" s="625"/>
      <c r="M16" s="625"/>
      <c r="N16" s="625"/>
      <c r="O16" s="625"/>
      <c r="P16" s="625"/>
      <c r="Q16" s="626"/>
      <c r="R16" s="627">
        <v>29641</v>
      </c>
      <c r="S16" s="628"/>
      <c r="T16" s="628"/>
      <c r="U16" s="628"/>
      <c r="V16" s="628"/>
      <c r="W16" s="628"/>
      <c r="X16" s="628"/>
      <c r="Y16" s="629"/>
      <c r="Z16" s="663">
        <v>0.1</v>
      </c>
      <c r="AA16" s="663"/>
      <c r="AB16" s="663"/>
      <c r="AC16" s="663"/>
      <c r="AD16" s="664">
        <v>29641</v>
      </c>
      <c r="AE16" s="664"/>
      <c r="AF16" s="664"/>
      <c r="AG16" s="664"/>
      <c r="AH16" s="664"/>
      <c r="AI16" s="664"/>
      <c r="AJ16" s="664"/>
      <c r="AK16" s="664"/>
      <c r="AL16" s="630">
        <v>0.3</v>
      </c>
      <c r="AM16" s="631"/>
      <c r="AN16" s="631"/>
      <c r="AO16" s="665"/>
      <c r="AP16" s="624" t="s">
        <v>251</v>
      </c>
      <c r="AQ16" s="625"/>
      <c r="AR16" s="625"/>
      <c r="AS16" s="625"/>
      <c r="AT16" s="625"/>
      <c r="AU16" s="625"/>
      <c r="AV16" s="625"/>
      <c r="AW16" s="625"/>
      <c r="AX16" s="625"/>
      <c r="AY16" s="625"/>
      <c r="AZ16" s="625"/>
      <c r="BA16" s="625"/>
      <c r="BB16" s="625"/>
      <c r="BC16" s="625"/>
      <c r="BD16" s="625"/>
      <c r="BE16" s="625"/>
      <c r="BF16" s="626"/>
      <c r="BG16" s="627" t="s">
        <v>122</v>
      </c>
      <c r="BH16" s="628"/>
      <c r="BI16" s="628"/>
      <c r="BJ16" s="628"/>
      <c r="BK16" s="628"/>
      <c r="BL16" s="628"/>
      <c r="BM16" s="628"/>
      <c r="BN16" s="629"/>
      <c r="BO16" s="663" t="s">
        <v>122</v>
      </c>
      <c r="BP16" s="663"/>
      <c r="BQ16" s="663"/>
      <c r="BR16" s="663"/>
      <c r="BS16" s="664" t="s">
        <v>122</v>
      </c>
      <c r="BT16" s="664"/>
      <c r="BU16" s="664"/>
      <c r="BV16" s="664"/>
      <c r="BW16" s="664"/>
      <c r="BX16" s="664"/>
      <c r="BY16" s="664"/>
      <c r="BZ16" s="664"/>
      <c r="CA16" s="664"/>
      <c r="CB16" s="695"/>
      <c r="CD16" s="624" t="s">
        <v>252</v>
      </c>
      <c r="CE16" s="625"/>
      <c r="CF16" s="625"/>
      <c r="CG16" s="625"/>
      <c r="CH16" s="625"/>
      <c r="CI16" s="625"/>
      <c r="CJ16" s="625"/>
      <c r="CK16" s="625"/>
      <c r="CL16" s="625"/>
      <c r="CM16" s="625"/>
      <c r="CN16" s="625"/>
      <c r="CO16" s="625"/>
      <c r="CP16" s="625"/>
      <c r="CQ16" s="626"/>
      <c r="CR16" s="627">
        <v>194901</v>
      </c>
      <c r="CS16" s="628"/>
      <c r="CT16" s="628"/>
      <c r="CU16" s="628"/>
      <c r="CV16" s="628"/>
      <c r="CW16" s="628"/>
      <c r="CX16" s="628"/>
      <c r="CY16" s="629"/>
      <c r="CZ16" s="663">
        <v>1</v>
      </c>
      <c r="DA16" s="663"/>
      <c r="DB16" s="663"/>
      <c r="DC16" s="663"/>
      <c r="DD16" s="633" t="s">
        <v>122</v>
      </c>
      <c r="DE16" s="628"/>
      <c r="DF16" s="628"/>
      <c r="DG16" s="628"/>
      <c r="DH16" s="628"/>
      <c r="DI16" s="628"/>
      <c r="DJ16" s="628"/>
      <c r="DK16" s="628"/>
      <c r="DL16" s="628"/>
      <c r="DM16" s="628"/>
      <c r="DN16" s="628"/>
      <c r="DO16" s="628"/>
      <c r="DP16" s="629"/>
      <c r="DQ16" s="633">
        <v>1</v>
      </c>
      <c r="DR16" s="628"/>
      <c r="DS16" s="628"/>
      <c r="DT16" s="628"/>
      <c r="DU16" s="628"/>
      <c r="DV16" s="628"/>
      <c r="DW16" s="628"/>
      <c r="DX16" s="628"/>
      <c r="DY16" s="628"/>
      <c r="DZ16" s="628"/>
      <c r="EA16" s="628"/>
      <c r="EB16" s="628"/>
      <c r="EC16" s="662"/>
    </row>
    <row r="17" spans="2:133" ht="11.25" customHeight="1" x14ac:dyDescent="0.2">
      <c r="B17" s="624" t="s">
        <v>253</v>
      </c>
      <c r="C17" s="625"/>
      <c r="D17" s="625"/>
      <c r="E17" s="625"/>
      <c r="F17" s="625"/>
      <c r="G17" s="625"/>
      <c r="H17" s="625"/>
      <c r="I17" s="625"/>
      <c r="J17" s="625"/>
      <c r="K17" s="625"/>
      <c r="L17" s="625"/>
      <c r="M17" s="625"/>
      <c r="N17" s="625"/>
      <c r="O17" s="625"/>
      <c r="P17" s="625"/>
      <c r="Q17" s="626"/>
      <c r="R17" s="627">
        <v>74120</v>
      </c>
      <c r="S17" s="628"/>
      <c r="T17" s="628"/>
      <c r="U17" s="628"/>
      <c r="V17" s="628"/>
      <c r="W17" s="628"/>
      <c r="X17" s="628"/>
      <c r="Y17" s="629"/>
      <c r="Z17" s="663">
        <v>0.4</v>
      </c>
      <c r="AA17" s="663"/>
      <c r="AB17" s="663"/>
      <c r="AC17" s="663"/>
      <c r="AD17" s="664">
        <v>74120</v>
      </c>
      <c r="AE17" s="664"/>
      <c r="AF17" s="664"/>
      <c r="AG17" s="664"/>
      <c r="AH17" s="664"/>
      <c r="AI17" s="664"/>
      <c r="AJ17" s="664"/>
      <c r="AK17" s="664"/>
      <c r="AL17" s="630">
        <v>0.7</v>
      </c>
      <c r="AM17" s="631"/>
      <c r="AN17" s="631"/>
      <c r="AO17" s="665"/>
      <c r="AP17" s="624" t="s">
        <v>254</v>
      </c>
      <c r="AQ17" s="625"/>
      <c r="AR17" s="625"/>
      <c r="AS17" s="625"/>
      <c r="AT17" s="625"/>
      <c r="AU17" s="625"/>
      <c r="AV17" s="625"/>
      <c r="AW17" s="625"/>
      <c r="AX17" s="625"/>
      <c r="AY17" s="625"/>
      <c r="AZ17" s="625"/>
      <c r="BA17" s="625"/>
      <c r="BB17" s="625"/>
      <c r="BC17" s="625"/>
      <c r="BD17" s="625"/>
      <c r="BE17" s="625"/>
      <c r="BF17" s="626"/>
      <c r="BG17" s="627" t="s">
        <v>122</v>
      </c>
      <c r="BH17" s="628"/>
      <c r="BI17" s="628"/>
      <c r="BJ17" s="628"/>
      <c r="BK17" s="628"/>
      <c r="BL17" s="628"/>
      <c r="BM17" s="628"/>
      <c r="BN17" s="629"/>
      <c r="BO17" s="663" t="s">
        <v>122</v>
      </c>
      <c r="BP17" s="663"/>
      <c r="BQ17" s="663"/>
      <c r="BR17" s="663"/>
      <c r="BS17" s="664" t="s">
        <v>122</v>
      </c>
      <c r="BT17" s="664"/>
      <c r="BU17" s="664"/>
      <c r="BV17" s="664"/>
      <c r="BW17" s="664"/>
      <c r="BX17" s="664"/>
      <c r="BY17" s="664"/>
      <c r="BZ17" s="664"/>
      <c r="CA17" s="664"/>
      <c r="CB17" s="695"/>
      <c r="CD17" s="624" t="s">
        <v>255</v>
      </c>
      <c r="CE17" s="625"/>
      <c r="CF17" s="625"/>
      <c r="CG17" s="625"/>
      <c r="CH17" s="625"/>
      <c r="CI17" s="625"/>
      <c r="CJ17" s="625"/>
      <c r="CK17" s="625"/>
      <c r="CL17" s="625"/>
      <c r="CM17" s="625"/>
      <c r="CN17" s="625"/>
      <c r="CO17" s="625"/>
      <c r="CP17" s="625"/>
      <c r="CQ17" s="626"/>
      <c r="CR17" s="627">
        <v>1919028</v>
      </c>
      <c r="CS17" s="628"/>
      <c r="CT17" s="628"/>
      <c r="CU17" s="628"/>
      <c r="CV17" s="628"/>
      <c r="CW17" s="628"/>
      <c r="CX17" s="628"/>
      <c r="CY17" s="629"/>
      <c r="CZ17" s="663">
        <v>9.8000000000000007</v>
      </c>
      <c r="DA17" s="663"/>
      <c r="DB17" s="663"/>
      <c r="DC17" s="663"/>
      <c r="DD17" s="633" t="s">
        <v>122</v>
      </c>
      <c r="DE17" s="628"/>
      <c r="DF17" s="628"/>
      <c r="DG17" s="628"/>
      <c r="DH17" s="628"/>
      <c r="DI17" s="628"/>
      <c r="DJ17" s="628"/>
      <c r="DK17" s="628"/>
      <c r="DL17" s="628"/>
      <c r="DM17" s="628"/>
      <c r="DN17" s="628"/>
      <c r="DO17" s="628"/>
      <c r="DP17" s="629"/>
      <c r="DQ17" s="633">
        <v>1872961</v>
      </c>
      <c r="DR17" s="628"/>
      <c r="DS17" s="628"/>
      <c r="DT17" s="628"/>
      <c r="DU17" s="628"/>
      <c r="DV17" s="628"/>
      <c r="DW17" s="628"/>
      <c r="DX17" s="628"/>
      <c r="DY17" s="628"/>
      <c r="DZ17" s="628"/>
      <c r="EA17" s="628"/>
      <c r="EB17" s="628"/>
      <c r="EC17" s="662"/>
    </row>
    <row r="18" spans="2:133" ht="11.25" customHeight="1" x14ac:dyDescent="0.2">
      <c r="B18" s="624" t="s">
        <v>256</v>
      </c>
      <c r="C18" s="625"/>
      <c r="D18" s="625"/>
      <c r="E18" s="625"/>
      <c r="F18" s="625"/>
      <c r="G18" s="625"/>
      <c r="H18" s="625"/>
      <c r="I18" s="625"/>
      <c r="J18" s="625"/>
      <c r="K18" s="625"/>
      <c r="L18" s="625"/>
      <c r="M18" s="625"/>
      <c r="N18" s="625"/>
      <c r="O18" s="625"/>
      <c r="P18" s="625"/>
      <c r="Q18" s="626"/>
      <c r="R18" s="627">
        <v>30808</v>
      </c>
      <c r="S18" s="628"/>
      <c r="T18" s="628"/>
      <c r="U18" s="628"/>
      <c r="V18" s="628"/>
      <c r="W18" s="628"/>
      <c r="X18" s="628"/>
      <c r="Y18" s="629"/>
      <c r="Z18" s="663">
        <v>0.2</v>
      </c>
      <c r="AA18" s="663"/>
      <c r="AB18" s="663"/>
      <c r="AC18" s="663"/>
      <c r="AD18" s="664">
        <v>30808</v>
      </c>
      <c r="AE18" s="664"/>
      <c r="AF18" s="664"/>
      <c r="AG18" s="664"/>
      <c r="AH18" s="664"/>
      <c r="AI18" s="664"/>
      <c r="AJ18" s="664"/>
      <c r="AK18" s="664"/>
      <c r="AL18" s="630">
        <v>0.3</v>
      </c>
      <c r="AM18" s="631"/>
      <c r="AN18" s="631"/>
      <c r="AO18" s="665"/>
      <c r="AP18" s="624" t="s">
        <v>257</v>
      </c>
      <c r="AQ18" s="625"/>
      <c r="AR18" s="625"/>
      <c r="AS18" s="625"/>
      <c r="AT18" s="625"/>
      <c r="AU18" s="625"/>
      <c r="AV18" s="625"/>
      <c r="AW18" s="625"/>
      <c r="AX18" s="625"/>
      <c r="AY18" s="625"/>
      <c r="AZ18" s="625"/>
      <c r="BA18" s="625"/>
      <c r="BB18" s="625"/>
      <c r="BC18" s="625"/>
      <c r="BD18" s="625"/>
      <c r="BE18" s="625"/>
      <c r="BF18" s="626"/>
      <c r="BG18" s="627" t="s">
        <v>122</v>
      </c>
      <c r="BH18" s="628"/>
      <c r="BI18" s="628"/>
      <c r="BJ18" s="628"/>
      <c r="BK18" s="628"/>
      <c r="BL18" s="628"/>
      <c r="BM18" s="628"/>
      <c r="BN18" s="629"/>
      <c r="BO18" s="663" t="s">
        <v>122</v>
      </c>
      <c r="BP18" s="663"/>
      <c r="BQ18" s="663"/>
      <c r="BR18" s="663"/>
      <c r="BS18" s="664" t="s">
        <v>122</v>
      </c>
      <c r="BT18" s="664"/>
      <c r="BU18" s="664"/>
      <c r="BV18" s="664"/>
      <c r="BW18" s="664"/>
      <c r="BX18" s="664"/>
      <c r="BY18" s="664"/>
      <c r="BZ18" s="664"/>
      <c r="CA18" s="664"/>
      <c r="CB18" s="695"/>
      <c r="CD18" s="624" t="s">
        <v>258</v>
      </c>
      <c r="CE18" s="625"/>
      <c r="CF18" s="625"/>
      <c r="CG18" s="625"/>
      <c r="CH18" s="625"/>
      <c r="CI18" s="625"/>
      <c r="CJ18" s="625"/>
      <c r="CK18" s="625"/>
      <c r="CL18" s="625"/>
      <c r="CM18" s="625"/>
      <c r="CN18" s="625"/>
      <c r="CO18" s="625"/>
      <c r="CP18" s="625"/>
      <c r="CQ18" s="626"/>
      <c r="CR18" s="627" t="s">
        <v>122</v>
      </c>
      <c r="CS18" s="628"/>
      <c r="CT18" s="628"/>
      <c r="CU18" s="628"/>
      <c r="CV18" s="628"/>
      <c r="CW18" s="628"/>
      <c r="CX18" s="628"/>
      <c r="CY18" s="629"/>
      <c r="CZ18" s="663" t="s">
        <v>122</v>
      </c>
      <c r="DA18" s="663"/>
      <c r="DB18" s="663"/>
      <c r="DC18" s="663"/>
      <c r="DD18" s="633" t="s">
        <v>122</v>
      </c>
      <c r="DE18" s="628"/>
      <c r="DF18" s="628"/>
      <c r="DG18" s="628"/>
      <c r="DH18" s="628"/>
      <c r="DI18" s="628"/>
      <c r="DJ18" s="628"/>
      <c r="DK18" s="628"/>
      <c r="DL18" s="628"/>
      <c r="DM18" s="628"/>
      <c r="DN18" s="628"/>
      <c r="DO18" s="628"/>
      <c r="DP18" s="629"/>
      <c r="DQ18" s="633" t="s">
        <v>122</v>
      </c>
      <c r="DR18" s="628"/>
      <c r="DS18" s="628"/>
      <c r="DT18" s="628"/>
      <c r="DU18" s="628"/>
      <c r="DV18" s="628"/>
      <c r="DW18" s="628"/>
      <c r="DX18" s="628"/>
      <c r="DY18" s="628"/>
      <c r="DZ18" s="628"/>
      <c r="EA18" s="628"/>
      <c r="EB18" s="628"/>
      <c r="EC18" s="662"/>
    </row>
    <row r="19" spans="2:133" ht="11.25" customHeight="1" x14ac:dyDescent="0.2">
      <c r="B19" s="624" t="s">
        <v>259</v>
      </c>
      <c r="C19" s="625"/>
      <c r="D19" s="625"/>
      <c r="E19" s="625"/>
      <c r="F19" s="625"/>
      <c r="G19" s="625"/>
      <c r="H19" s="625"/>
      <c r="I19" s="625"/>
      <c r="J19" s="625"/>
      <c r="K19" s="625"/>
      <c r="L19" s="625"/>
      <c r="M19" s="625"/>
      <c r="N19" s="625"/>
      <c r="O19" s="625"/>
      <c r="P19" s="625"/>
      <c r="Q19" s="626"/>
      <c r="R19" s="627">
        <v>22053</v>
      </c>
      <c r="S19" s="628"/>
      <c r="T19" s="628"/>
      <c r="U19" s="628"/>
      <c r="V19" s="628"/>
      <c r="W19" s="628"/>
      <c r="X19" s="628"/>
      <c r="Y19" s="629"/>
      <c r="Z19" s="663">
        <v>0.1</v>
      </c>
      <c r="AA19" s="663"/>
      <c r="AB19" s="663"/>
      <c r="AC19" s="663"/>
      <c r="AD19" s="664">
        <v>22053</v>
      </c>
      <c r="AE19" s="664"/>
      <c r="AF19" s="664"/>
      <c r="AG19" s="664"/>
      <c r="AH19" s="664"/>
      <c r="AI19" s="664"/>
      <c r="AJ19" s="664"/>
      <c r="AK19" s="664"/>
      <c r="AL19" s="630">
        <v>0.2</v>
      </c>
      <c r="AM19" s="631"/>
      <c r="AN19" s="631"/>
      <c r="AO19" s="665"/>
      <c r="AP19" s="624" t="s">
        <v>260</v>
      </c>
      <c r="AQ19" s="625"/>
      <c r="AR19" s="625"/>
      <c r="AS19" s="625"/>
      <c r="AT19" s="625"/>
      <c r="AU19" s="625"/>
      <c r="AV19" s="625"/>
      <c r="AW19" s="625"/>
      <c r="AX19" s="625"/>
      <c r="AY19" s="625"/>
      <c r="AZ19" s="625"/>
      <c r="BA19" s="625"/>
      <c r="BB19" s="625"/>
      <c r="BC19" s="625"/>
      <c r="BD19" s="625"/>
      <c r="BE19" s="625"/>
      <c r="BF19" s="626"/>
      <c r="BG19" s="627">
        <v>19051</v>
      </c>
      <c r="BH19" s="628"/>
      <c r="BI19" s="628"/>
      <c r="BJ19" s="628"/>
      <c r="BK19" s="628"/>
      <c r="BL19" s="628"/>
      <c r="BM19" s="628"/>
      <c r="BN19" s="629"/>
      <c r="BO19" s="663">
        <v>0.4</v>
      </c>
      <c r="BP19" s="663"/>
      <c r="BQ19" s="663"/>
      <c r="BR19" s="663"/>
      <c r="BS19" s="664" t="s">
        <v>122</v>
      </c>
      <c r="BT19" s="664"/>
      <c r="BU19" s="664"/>
      <c r="BV19" s="664"/>
      <c r="BW19" s="664"/>
      <c r="BX19" s="664"/>
      <c r="BY19" s="664"/>
      <c r="BZ19" s="664"/>
      <c r="CA19" s="664"/>
      <c r="CB19" s="695"/>
      <c r="CD19" s="624" t="s">
        <v>261</v>
      </c>
      <c r="CE19" s="625"/>
      <c r="CF19" s="625"/>
      <c r="CG19" s="625"/>
      <c r="CH19" s="625"/>
      <c r="CI19" s="625"/>
      <c r="CJ19" s="625"/>
      <c r="CK19" s="625"/>
      <c r="CL19" s="625"/>
      <c r="CM19" s="625"/>
      <c r="CN19" s="625"/>
      <c r="CO19" s="625"/>
      <c r="CP19" s="625"/>
      <c r="CQ19" s="626"/>
      <c r="CR19" s="627" t="s">
        <v>122</v>
      </c>
      <c r="CS19" s="628"/>
      <c r="CT19" s="628"/>
      <c r="CU19" s="628"/>
      <c r="CV19" s="628"/>
      <c r="CW19" s="628"/>
      <c r="CX19" s="628"/>
      <c r="CY19" s="629"/>
      <c r="CZ19" s="663" t="s">
        <v>122</v>
      </c>
      <c r="DA19" s="663"/>
      <c r="DB19" s="663"/>
      <c r="DC19" s="663"/>
      <c r="DD19" s="633" t="s">
        <v>122</v>
      </c>
      <c r="DE19" s="628"/>
      <c r="DF19" s="628"/>
      <c r="DG19" s="628"/>
      <c r="DH19" s="628"/>
      <c r="DI19" s="628"/>
      <c r="DJ19" s="628"/>
      <c r="DK19" s="628"/>
      <c r="DL19" s="628"/>
      <c r="DM19" s="628"/>
      <c r="DN19" s="628"/>
      <c r="DO19" s="628"/>
      <c r="DP19" s="629"/>
      <c r="DQ19" s="633" t="s">
        <v>122</v>
      </c>
      <c r="DR19" s="628"/>
      <c r="DS19" s="628"/>
      <c r="DT19" s="628"/>
      <c r="DU19" s="628"/>
      <c r="DV19" s="628"/>
      <c r="DW19" s="628"/>
      <c r="DX19" s="628"/>
      <c r="DY19" s="628"/>
      <c r="DZ19" s="628"/>
      <c r="EA19" s="628"/>
      <c r="EB19" s="628"/>
      <c r="EC19" s="662"/>
    </row>
    <row r="20" spans="2:133" ht="11.25" customHeight="1" x14ac:dyDescent="0.2">
      <c r="B20" s="696" t="s">
        <v>262</v>
      </c>
      <c r="C20" s="697"/>
      <c r="D20" s="697"/>
      <c r="E20" s="697"/>
      <c r="F20" s="697"/>
      <c r="G20" s="697"/>
      <c r="H20" s="697"/>
      <c r="I20" s="697"/>
      <c r="J20" s="697"/>
      <c r="K20" s="697"/>
      <c r="L20" s="697"/>
      <c r="M20" s="697"/>
      <c r="N20" s="697"/>
      <c r="O20" s="697"/>
      <c r="P20" s="697"/>
      <c r="Q20" s="698"/>
      <c r="R20" s="627">
        <v>8755</v>
      </c>
      <c r="S20" s="628"/>
      <c r="T20" s="628"/>
      <c r="U20" s="628"/>
      <c r="V20" s="628"/>
      <c r="W20" s="628"/>
      <c r="X20" s="628"/>
      <c r="Y20" s="629"/>
      <c r="Z20" s="663">
        <v>0</v>
      </c>
      <c r="AA20" s="663"/>
      <c r="AB20" s="663"/>
      <c r="AC20" s="663"/>
      <c r="AD20" s="664">
        <v>8755</v>
      </c>
      <c r="AE20" s="664"/>
      <c r="AF20" s="664"/>
      <c r="AG20" s="664"/>
      <c r="AH20" s="664"/>
      <c r="AI20" s="664"/>
      <c r="AJ20" s="664"/>
      <c r="AK20" s="664"/>
      <c r="AL20" s="630">
        <v>0.1</v>
      </c>
      <c r="AM20" s="631"/>
      <c r="AN20" s="631"/>
      <c r="AO20" s="665"/>
      <c r="AP20" s="624" t="s">
        <v>263</v>
      </c>
      <c r="AQ20" s="625"/>
      <c r="AR20" s="625"/>
      <c r="AS20" s="625"/>
      <c r="AT20" s="625"/>
      <c r="AU20" s="625"/>
      <c r="AV20" s="625"/>
      <c r="AW20" s="625"/>
      <c r="AX20" s="625"/>
      <c r="AY20" s="625"/>
      <c r="AZ20" s="625"/>
      <c r="BA20" s="625"/>
      <c r="BB20" s="625"/>
      <c r="BC20" s="625"/>
      <c r="BD20" s="625"/>
      <c r="BE20" s="625"/>
      <c r="BF20" s="626"/>
      <c r="BG20" s="627">
        <v>19051</v>
      </c>
      <c r="BH20" s="628"/>
      <c r="BI20" s="628"/>
      <c r="BJ20" s="628"/>
      <c r="BK20" s="628"/>
      <c r="BL20" s="628"/>
      <c r="BM20" s="628"/>
      <c r="BN20" s="629"/>
      <c r="BO20" s="663">
        <v>0.4</v>
      </c>
      <c r="BP20" s="663"/>
      <c r="BQ20" s="663"/>
      <c r="BR20" s="663"/>
      <c r="BS20" s="664" t="s">
        <v>122</v>
      </c>
      <c r="BT20" s="664"/>
      <c r="BU20" s="664"/>
      <c r="BV20" s="664"/>
      <c r="BW20" s="664"/>
      <c r="BX20" s="664"/>
      <c r="BY20" s="664"/>
      <c r="BZ20" s="664"/>
      <c r="CA20" s="664"/>
      <c r="CB20" s="695"/>
      <c r="CD20" s="624" t="s">
        <v>264</v>
      </c>
      <c r="CE20" s="625"/>
      <c r="CF20" s="625"/>
      <c r="CG20" s="625"/>
      <c r="CH20" s="625"/>
      <c r="CI20" s="625"/>
      <c r="CJ20" s="625"/>
      <c r="CK20" s="625"/>
      <c r="CL20" s="625"/>
      <c r="CM20" s="625"/>
      <c r="CN20" s="625"/>
      <c r="CO20" s="625"/>
      <c r="CP20" s="625"/>
      <c r="CQ20" s="626"/>
      <c r="CR20" s="627">
        <v>19502318</v>
      </c>
      <c r="CS20" s="628"/>
      <c r="CT20" s="628"/>
      <c r="CU20" s="628"/>
      <c r="CV20" s="628"/>
      <c r="CW20" s="628"/>
      <c r="CX20" s="628"/>
      <c r="CY20" s="629"/>
      <c r="CZ20" s="663">
        <v>100</v>
      </c>
      <c r="DA20" s="663"/>
      <c r="DB20" s="663"/>
      <c r="DC20" s="663"/>
      <c r="DD20" s="633">
        <v>2104337</v>
      </c>
      <c r="DE20" s="628"/>
      <c r="DF20" s="628"/>
      <c r="DG20" s="628"/>
      <c r="DH20" s="628"/>
      <c r="DI20" s="628"/>
      <c r="DJ20" s="628"/>
      <c r="DK20" s="628"/>
      <c r="DL20" s="628"/>
      <c r="DM20" s="628"/>
      <c r="DN20" s="628"/>
      <c r="DO20" s="628"/>
      <c r="DP20" s="629"/>
      <c r="DQ20" s="633">
        <v>12432078</v>
      </c>
      <c r="DR20" s="628"/>
      <c r="DS20" s="628"/>
      <c r="DT20" s="628"/>
      <c r="DU20" s="628"/>
      <c r="DV20" s="628"/>
      <c r="DW20" s="628"/>
      <c r="DX20" s="628"/>
      <c r="DY20" s="628"/>
      <c r="DZ20" s="628"/>
      <c r="EA20" s="628"/>
      <c r="EB20" s="628"/>
      <c r="EC20" s="662"/>
    </row>
    <row r="21" spans="2:133" ht="11.25" customHeight="1" x14ac:dyDescent="0.2">
      <c r="B21" s="624" t="s">
        <v>265</v>
      </c>
      <c r="C21" s="625"/>
      <c r="D21" s="625"/>
      <c r="E21" s="625"/>
      <c r="F21" s="625"/>
      <c r="G21" s="625"/>
      <c r="H21" s="625"/>
      <c r="I21" s="625"/>
      <c r="J21" s="625"/>
      <c r="K21" s="625"/>
      <c r="L21" s="625"/>
      <c r="M21" s="625"/>
      <c r="N21" s="625"/>
      <c r="O21" s="625"/>
      <c r="P21" s="625"/>
      <c r="Q21" s="626"/>
      <c r="R21" s="627">
        <v>5820310</v>
      </c>
      <c r="S21" s="628"/>
      <c r="T21" s="628"/>
      <c r="U21" s="628"/>
      <c r="V21" s="628"/>
      <c r="W21" s="628"/>
      <c r="X21" s="628"/>
      <c r="Y21" s="629"/>
      <c r="Z21" s="663">
        <v>28.6</v>
      </c>
      <c r="AA21" s="663"/>
      <c r="AB21" s="663"/>
      <c r="AC21" s="663"/>
      <c r="AD21" s="664">
        <v>5455015</v>
      </c>
      <c r="AE21" s="664"/>
      <c r="AF21" s="664"/>
      <c r="AG21" s="664"/>
      <c r="AH21" s="664"/>
      <c r="AI21" s="664"/>
      <c r="AJ21" s="664"/>
      <c r="AK21" s="664"/>
      <c r="AL21" s="630">
        <v>48.9</v>
      </c>
      <c r="AM21" s="631"/>
      <c r="AN21" s="631"/>
      <c r="AO21" s="665"/>
      <c r="AP21" s="624" t="s">
        <v>266</v>
      </c>
      <c r="AQ21" s="699"/>
      <c r="AR21" s="699"/>
      <c r="AS21" s="699"/>
      <c r="AT21" s="699"/>
      <c r="AU21" s="699"/>
      <c r="AV21" s="699"/>
      <c r="AW21" s="699"/>
      <c r="AX21" s="699"/>
      <c r="AY21" s="699"/>
      <c r="AZ21" s="699"/>
      <c r="BA21" s="699"/>
      <c r="BB21" s="699"/>
      <c r="BC21" s="699"/>
      <c r="BD21" s="699"/>
      <c r="BE21" s="699"/>
      <c r="BF21" s="700"/>
      <c r="BG21" s="627">
        <v>19051</v>
      </c>
      <c r="BH21" s="628"/>
      <c r="BI21" s="628"/>
      <c r="BJ21" s="628"/>
      <c r="BK21" s="628"/>
      <c r="BL21" s="628"/>
      <c r="BM21" s="628"/>
      <c r="BN21" s="629"/>
      <c r="BO21" s="663">
        <v>0.4</v>
      </c>
      <c r="BP21" s="663"/>
      <c r="BQ21" s="663"/>
      <c r="BR21" s="663"/>
      <c r="BS21" s="664" t="s">
        <v>122</v>
      </c>
      <c r="BT21" s="664"/>
      <c r="BU21" s="664"/>
      <c r="BV21" s="664"/>
      <c r="BW21" s="664"/>
      <c r="BX21" s="664"/>
      <c r="BY21" s="664"/>
      <c r="BZ21" s="664"/>
      <c r="CA21" s="664"/>
      <c r="CB21" s="695"/>
      <c r="CD21" s="608"/>
      <c r="CE21" s="609"/>
      <c r="CF21" s="609"/>
      <c r="CG21" s="609"/>
      <c r="CH21" s="609"/>
      <c r="CI21" s="609"/>
      <c r="CJ21" s="609"/>
      <c r="CK21" s="609"/>
      <c r="CL21" s="609"/>
      <c r="CM21" s="609"/>
      <c r="CN21" s="609"/>
      <c r="CO21" s="609"/>
      <c r="CP21" s="609"/>
      <c r="CQ21" s="610"/>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2">
      <c r="B22" s="624" t="s">
        <v>267</v>
      </c>
      <c r="C22" s="625"/>
      <c r="D22" s="625"/>
      <c r="E22" s="625"/>
      <c r="F22" s="625"/>
      <c r="G22" s="625"/>
      <c r="H22" s="625"/>
      <c r="I22" s="625"/>
      <c r="J22" s="625"/>
      <c r="K22" s="625"/>
      <c r="L22" s="625"/>
      <c r="M22" s="625"/>
      <c r="N22" s="625"/>
      <c r="O22" s="625"/>
      <c r="P22" s="625"/>
      <c r="Q22" s="626"/>
      <c r="R22" s="627">
        <v>5455015</v>
      </c>
      <c r="S22" s="628"/>
      <c r="T22" s="628"/>
      <c r="U22" s="628"/>
      <c r="V22" s="628"/>
      <c r="W22" s="628"/>
      <c r="X22" s="628"/>
      <c r="Y22" s="629"/>
      <c r="Z22" s="663">
        <v>26.8</v>
      </c>
      <c r="AA22" s="663"/>
      <c r="AB22" s="663"/>
      <c r="AC22" s="663"/>
      <c r="AD22" s="664">
        <v>5455015</v>
      </c>
      <c r="AE22" s="664"/>
      <c r="AF22" s="664"/>
      <c r="AG22" s="664"/>
      <c r="AH22" s="664"/>
      <c r="AI22" s="664"/>
      <c r="AJ22" s="664"/>
      <c r="AK22" s="664"/>
      <c r="AL22" s="630">
        <v>48.9</v>
      </c>
      <c r="AM22" s="631"/>
      <c r="AN22" s="631"/>
      <c r="AO22" s="665"/>
      <c r="AP22" s="624" t="s">
        <v>268</v>
      </c>
      <c r="AQ22" s="699"/>
      <c r="AR22" s="699"/>
      <c r="AS22" s="699"/>
      <c r="AT22" s="699"/>
      <c r="AU22" s="699"/>
      <c r="AV22" s="699"/>
      <c r="AW22" s="699"/>
      <c r="AX22" s="699"/>
      <c r="AY22" s="699"/>
      <c r="AZ22" s="699"/>
      <c r="BA22" s="699"/>
      <c r="BB22" s="699"/>
      <c r="BC22" s="699"/>
      <c r="BD22" s="699"/>
      <c r="BE22" s="699"/>
      <c r="BF22" s="700"/>
      <c r="BG22" s="627" t="s">
        <v>122</v>
      </c>
      <c r="BH22" s="628"/>
      <c r="BI22" s="628"/>
      <c r="BJ22" s="628"/>
      <c r="BK22" s="628"/>
      <c r="BL22" s="628"/>
      <c r="BM22" s="628"/>
      <c r="BN22" s="629"/>
      <c r="BO22" s="663" t="s">
        <v>122</v>
      </c>
      <c r="BP22" s="663"/>
      <c r="BQ22" s="663"/>
      <c r="BR22" s="663"/>
      <c r="BS22" s="664" t="s">
        <v>122</v>
      </c>
      <c r="BT22" s="664"/>
      <c r="BU22" s="664"/>
      <c r="BV22" s="664"/>
      <c r="BW22" s="664"/>
      <c r="BX22" s="664"/>
      <c r="BY22" s="664"/>
      <c r="BZ22" s="664"/>
      <c r="CA22" s="664"/>
      <c r="CB22" s="695"/>
      <c r="CD22" s="679" t="s">
        <v>269</v>
      </c>
      <c r="CE22" s="680"/>
      <c r="CF22" s="680"/>
      <c r="CG22" s="680"/>
      <c r="CH22" s="680"/>
      <c r="CI22" s="680"/>
      <c r="CJ22" s="680"/>
      <c r="CK22" s="680"/>
      <c r="CL22" s="680"/>
      <c r="CM22" s="680"/>
      <c r="CN22" s="680"/>
      <c r="CO22" s="680"/>
      <c r="CP22" s="680"/>
      <c r="CQ22" s="680"/>
      <c r="CR22" s="680"/>
      <c r="CS22" s="680"/>
      <c r="CT22" s="680"/>
      <c r="CU22" s="680"/>
      <c r="CV22" s="680"/>
      <c r="CW22" s="680"/>
      <c r="CX22" s="680"/>
      <c r="CY22" s="680"/>
      <c r="CZ22" s="680"/>
      <c r="DA22" s="680"/>
      <c r="DB22" s="680"/>
      <c r="DC22" s="680"/>
      <c r="DD22" s="680"/>
      <c r="DE22" s="680"/>
      <c r="DF22" s="680"/>
      <c r="DG22" s="680"/>
      <c r="DH22" s="680"/>
      <c r="DI22" s="680"/>
      <c r="DJ22" s="680"/>
      <c r="DK22" s="680"/>
      <c r="DL22" s="680"/>
      <c r="DM22" s="680"/>
      <c r="DN22" s="680"/>
      <c r="DO22" s="680"/>
      <c r="DP22" s="680"/>
      <c r="DQ22" s="680"/>
      <c r="DR22" s="680"/>
      <c r="DS22" s="680"/>
      <c r="DT22" s="680"/>
      <c r="DU22" s="680"/>
      <c r="DV22" s="680"/>
      <c r="DW22" s="680"/>
      <c r="DX22" s="680"/>
      <c r="DY22" s="680"/>
      <c r="DZ22" s="680"/>
      <c r="EA22" s="680"/>
      <c r="EB22" s="680"/>
      <c r="EC22" s="681"/>
    </row>
    <row r="23" spans="2:133" ht="11.25" customHeight="1" x14ac:dyDescent="0.2">
      <c r="B23" s="624" t="s">
        <v>270</v>
      </c>
      <c r="C23" s="625"/>
      <c r="D23" s="625"/>
      <c r="E23" s="625"/>
      <c r="F23" s="625"/>
      <c r="G23" s="625"/>
      <c r="H23" s="625"/>
      <c r="I23" s="625"/>
      <c r="J23" s="625"/>
      <c r="K23" s="625"/>
      <c r="L23" s="625"/>
      <c r="M23" s="625"/>
      <c r="N23" s="625"/>
      <c r="O23" s="625"/>
      <c r="P23" s="625"/>
      <c r="Q23" s="626"/>
      <c r="R23" s="627">
        <v>364448</v>
      </c>
      <c r="S23" s="628"/>
      <c r="T23" s="628"/>
      <c r="U23" s="628"/>
      <c r="V23" s="628"/>
      <c r="W23" s="628"/>
      <c r="X23" s="628"/>
      <c r="Y23" s="629"/>
      <c r="Z23" s="663">
        <v>1.8</v>
      </c>
      <c r="AA23" s="663"/>
      <c r="AB23" s="663"/>
      <c r="AC23" s="663"/>
      <c r="AD23" s="664" t="s">
        <v>122</v>
      </c>
      <c r="AE23" s="664"/>
      <c r="AF23" s="664"/>
      <c r="AG23" s="664"/>
      <c r="AH23" s="664"/>
      <c r="AI23" s="664"/>
      <c r="AJ23" s="664"/>
      <c r="AK23" s="664"/>
      <c r="AL23" s="630" t="s">
        <v>122</v>
      </c>
      <c r="AM23" s="631"/>
      <c r="AN23" s="631"/>
      <c r="AO23" s="665"/>
      <c r="AP23" s="624" t="s">
        <v>271</v>
      </c>
      <c r="AQ23" s="699"/>
      <c r="AR23" s="699"/>
      <c r="AS23" s="699"/>
      <c r="AT23" s="699"/>
      <c r="AU23" s="699"/>
      <c r="AV23" s="699"/>
      <c r="AW23" s="699"/>
      <c r="AX23" s="699"/>
      <c r="AY23" s="699"/>
      <c r="AZ23" s="699"/>
      <c r="BA23" s="699"/>
      <c r="BB23" s="699"/>
      <c r="BC23" s="699"/>
      <c r="BD23" s="699"/>
      <c r="BE23" s="699"/>
      <c r="BF23" s="700"/>
      <c r="BG23" s="627" t="s">
        <v>122</v>
      </c>
      <c r="BH23" s="628"/>
      <c r="BI23" s="628"/>
      <c r="BJ23" s="628"/>
      <c r="BK23" s="628"/>
      <c r="BL23" s="628"/>
      <c r="BM23" s="628"/>
      <c r="BN23" s="629"/>
      <c r="BO23" s="663" t="s">
        <v>122</v>
      </c>
      <c r="BP23" s="663"/>
      <c r="BQ23" s="663"/>
      <c r="BR23" s="663"/>
      <c r="BS23" s="664" t="s">
        <v>122</v>
      </c>
      <c r="BT23" s="664"/>
      <c r="BU23" s="664"/>
      <c r="BV23" s="664"/>
      <c r="BW23" s="664"/>
      <c r="BX23" s="664"/>
      <c r="BY23" s="664"/>
      <c r="BZ23" s="664"/>
      <c r="CA23" s="664"/>
      <c r="CB23" s="695"/>
      <c r="CD23" s="679" t="s">
        <v>211</v>
      </c>
      <c r="CE23" s="680"/>
      <c r="CF23" s="680"/>
      <c r="CG23" s="680"/>
      <c r="CH23" s="680"/>
      <c r="CI23" s="680"/>
      <c r="CJ23" s="680"/>
      <c r="CK23" s="680"/>
      <c r="CL23" s="680"/>
      <c r="CM23" s="680"/>
      <c r="CN23" s="680"/>
      <c r="CO23" s="680"/>
      <c r="CP23" s="680"/>
      <c r="CQ23" s="681"/>
      <c r="CR23" s="679" t="s">
        <v>272</v>
      </c>
      <c r="CS23" s="680"/>
      <c r="CT23" s="680"/>
      <c r="CU23" s="680"/>
      <c r="CV23" s="680"/>
      <c r="CW23" s="680"/>
      <c r="CX23" s="680"/>
      <c r="CY23" s="681"/>
      <c r="CZ23" s="679" t="s">
        <v>273</v>
      </c>
      <c r="DA23" s="680"/>
      <c r="DB23" s="680"/>
      <c r="DC23" s="681"/>
      <c r="DD23" s="679" t="s">
        <v>274</v>
      </c>
      <c r="DE23" s="680"/>
      <c r="DF23" s="680"/>
      <c r="DG23" s="680"/>
      <c r="DH23" s="680"/>
      <c r="DI23" s="680"/>
      <c r="DJ23" s="680"/>
      <c r="DK23" s="681"/>
      <c r="DL23" s="711" t="s">
        <v>275</v>
      </c>
      <c r="DM23" s="712"/>
      <c r="DN23" s="712"/>
      <c r="DO23" s="712"/>
      <c r="DP23" s="712"/>
      <c r="DQ23" s="712"/>
      <c r="DR23" s="712"/>
      <c r="DS23" s="712"/>
      <c r="DT23" s="712"/>
      <c r="DU23" s="712"/>
      <c r="DV23" s="713"/>
      <c r="DW23" s="679" t="s">
        <v>276</v>
      </c>
      <c r="DX23" s="680"/>
      <c r="DY23" s="680"/>
      <c r="DZ23" s="680"/>
      <c r="EA23" s="680"/>
      <c r="EB23" s="680"/>
      <c r="EC23" s="681"/>
    </row>
    <row r="24" spans="2:133" ht="11.25" customHeight="1" x14ac:dyDescent="0.2">
      <c r="B24" s="624" t="s">
        <v>277</v>
      </c>
      <c r="C24" s="625"/>
      <c r="D24" s="625"/>
      <c r="E24" s="625"/>
      <c r="F24" s="625"/>
      <c r="G24" s="625"/>
      <c r="H24" s="625"/>
      <c r="I24" s="625"/>
      <c r="J24" s="625"/>
      <c r="K24" s="625"/>
      <c r="L24" s="625"/>
      <c r="M24" s="625"/>
      <c r="N24" s="625"/>
      <c r="O24" s="625"/>
      <c r="P24" s="625"/>
      <c r="Q24" s="626"/>
      <c r="R24" s="627">
        <v>847</v>
      </c>
      <c r="S24" s="628"/>
      <c r="T24" s="628"/>
      <c r="U24" s="628"/>
      <c r="V24" s="628"/>
      <c r="W24" s="628"/>
      <c r="X24" s="628"/>
      <c r="Y24" s="629"/>
      <c r="Z24" s="663">
        <v>0</v>
      </c>
      <c r="AA24" s="663"/>
      <c r="AB24" s="663"/>
      <c r="AC24" s="663"/>
      <c r="AD24" s="664" t="s">
        <v>122</v>
      </c>
      <c r="AE24" s="664"/>
      <c r="AF24" s="664"/>
      <c r="AG24" s="664"/>
      <c r="AH24" s="664"/>
      <c r="AI24" s="664"/>
      <c r="AJ24" s="664"/>
      <c r="AK24" s="664"/>
      <c r="AL24" s="630" t="s">
        <v>122</v>
      </c>
      <c r="AM24" s="631"/>
      <c r="AN24" s="631"/>
      <c r="AO24" s="665"/>
      <c r="AP24" s="624" t="s">
        <v>278</v>
      </c>
      <c r="AQ24" s="699"/>
      <c r="AR24" s="699"/>
      <c r="AS24" s="699"/>
      <c r="AT24" s="699"/>
      <c r="AU24" s="699"/>
      <c r="AV24" s="699"/>
      <c r="AW24" s="699"/>
      <c r="AX24" s="699"/>
      <c r="AY24" s="699"/>
      <c r="AZ24" s="699"/>
      <c r="BA24" s="699"/>
      <c r="BB24" s="699"/>
      <c r="BC24" s="699"/>
      <c r="BD24" s="699"/>
      <c r="BE24" s="699"/>
      <c r="BF24" s="700"/>
      <c r="BG24" s="627" t="s">
        <v>122</v>
      </c>
      <c r="BH24" s="628"/>
      <c r="BI24" s="628"/>
      <c r="BJ24" s="628"/>
      <c r="BK24" s="628"/>
      <c r="BL24" s="628"/>
      <c r="BM24" s="628"/>
      <c r="BN24" s="629"/>
      <c r="BO24" s="663" t="s">
        <v>122</v>
      </c>
      <c r="BP24" s="663"/>
      <c r="BQ24" s="663"/>
      <c r="BR24" s="663"/>
      <c r="BS24" s="664" t="s">
        <v>122</v>
      </c>
      <c r="BT24" s="664"/>
      <c r="BU24" s="664"/>
      <c r="BV24" s="664"/>
      <c r="BW24" s="664"/>
      <c r="BX24" s="664"/>
      <c r="BY24" s="664"/>
      <c r="BZ24" s="664"/>
      <c r="CA24" s="664"/>
      <c r="CB24" s="695"/>
      <c r="CD24" s="676" t="s">
        <v>279</v>
      </c>
      <c r="CE24" s="677"/>
      <c r="CF24" s="677"/>
      <c r="CG24" s="677"/>
      <c r="CH24" s="677"/>
      <c r="CI24" s="677"/>
      <c r="CJ24" s="677"/>
      <c r="CK24" s="677"/>
      <c r="CL24" s="677"/>
      <c r="CM24" s="677"/>
      <c r="CN24" s="677"/>
      <c r="CO24" s="677"/>
      <c r="CP24" s="677"/>
      <c r="CQ24" s="678"/>
      <c r="CR24" s="673">
        <v>7796888</v>
      </c>
      <c r="CS24" s="674"/>
      <c r="CT24" s="674"/>
      <c r="CU24" s="674"/>
      <c r="CV24" s="674"/>
      <c r="CW24" s="674"/>
      <c r="CX24" s="674"/>
      <c r="CY24" s="702"/>
      <c r="CZ24" s="703">
        <v>40</v>
      </c>
      <c r="DA24" s="686"/>
      <c r="DB24" s="686"/>
      <c r="DC24" s="705"/>
      <c r="DD24" s="701">
        <v>5508278</v>
      </c>
      <c r="DE24" s="674"/>
      <c r="DF24" s="674"/>
      <c r="DG24" s="674"/>
      <c r="DH24" s="674"/>
      <c r="DI24" s="674"/>
      <c r="DJ24" s="674"/>
      <c r="DK24" s="702"/>
      <c r="DL24" s="701">
        <v>5146999</v>
      </c>
      <c r="DM24" s="674"/>
      <c r="DN24" s="674"/>
      <c r="DO24" s="674"/>
      <c r="DP24" s="674"/>
      <c r="DQ24" s="674"/>
      <c r="DR24" s="674"/>
      <c r="DS24" s="674"/>
      <c r="DT24" s="674"/>
      <c r="DU24" s="674"/>
      <c r="DV24" s="702"/>
      <c r="DW24" s="703">
        <v>45.9</v>
      </c>
      <c r="DX24" s="686"/>
      <c r="DY24" s="686"/>
      <c r="DZ24" s="686"/>
      <c r="EA24" s="686"/>
      <c r="EB24" s="686"/>
      <c r="EC24" s="704"/>
    </row>
    <row r="25" spans="2:133" ht="11.25" customHeight="1" x14ac:dyDescent="0.2">
      <c r="B25" s="624" t="s">
        <v>280</v>
      </c>
      <c r="C25" s="625"/>
      <c r="D25" s="625"/>
      <c r="E25" s="625"/>
      <c r="F25" s="625"/>
      <c r="G25" s="625"/>
      <c r="H25" s="625"/>
      <c r="I25" s="625"/>
      <c r="J25" s="625"/>
      <c r="K25" s="625"/>
      <c r="L25" s="625"/>
      <c r="M25" s="625"/>
      <c r="N25" s="625"/>
      <c r="O25" s="625"/>
      <c r="P25" s="625"/>
      <c r="Q25" s="626"/>
      <c r="R25" s="627">
        <v>11478730</v>
      </c>
      <c r="S25" s="628"/>
      <c r="T25" s="628"/>
      <c r="U25" s="628"/>
      <c r="V25" s="628"/>
      <c r="W25" s="628"/>
      <c r="X25" s="628"/>
      <c r="Y25" s="629"/>
      <c r="Z25" s="663">
        <v>56.5</v>
      </c>
      <c r="AA25" s="663"/>
      <c r="AB25" s="663"/>
      <c r="AC25" s="663"/>
      <c r="AD25" s="664">
        <v>11113435</v>
      </c>
      <c r="AE25" s="664"/>
      <c r="AF25" s="664"/>
      <c r="AG25" s="664"/>
      <c r="AH25" s="664"/>
      <c r="AI25" s="664"/>
      <c r="AJ25" s="664"/>
      <c r="AK25" s="664"/>
      <c r="AL25" s="630">
        <v>99.7</v>
      </c>
      <c r="AM25" s="631"/>
      <c r="AN25" s="631"/>
      <c r="AO25" s="665"/>
      <c r="AP25" s="624" t="s">
        <v>281</v>
      </c>
      <c r="AQ25" s="699"/>
      <c r="AR25" s="699"/>
      <c r="AS25" s="699"/>
      <c r="AT25" s="699"/>
      <c r="AU25" s="699"/>
      <c r="AV25" s="699"/>
      <c r="AW25" s="699"/>
      <c r="AX25" s="699"/>
      <c r="AY25" s="699"/>
      <c r="AZ25" s="699"/>
      <c r="BA25" s="699"/>
      <c r="BB25" s="699"/>
      <c r="BC25" s="699"/>
      <c r="BD25" s="699"/>
      <c r="BE25" s="699"/>
      <c r="BF25" s="700"/>
      <c r="BG25" s="627" t="s">
        <v>122</v>
      </c>
      <c r="BH25" s="628"/>
      <c r="BI25" s="628"/>
      <c r="BJ25" s="628"/>
      <c r="BK25" s="628"/>
      <c r="BL25" s="628"/>
      <c r="BM25" s="628"/>
      <c r="BN25" s="629"/>
      <c r="BO25" s="663" t="s">
        <v>122</v>
      </c>
      <c r="BP25" s="663"/>
      <c r="BQ25" s="663"/>
      <c r="BR25" s="663"/>
      <c r="BS25" s="664" t="s">
        <v>122</v>
      </c>
      <c r="BT25" s="664"/>
      <c r="BU25" s="664"/>
      <c r="BV25" s="664"/>
      <c r="BW25" s="664"/>
      <c r="BX25" s="664"/>
      <c r="BY25" s="664"/>
      <c r="BZ25" s="664"/>
      <c r="CA25" s="664"/>
      <c r="CB25" s="695"/>
      <c r="CD25" s="624" t="s">
        <v>282</v>
      </c>
      <c r="CE25" s="625"/>
      <c r="CF25" s="625"/>
      <c r="CG25" s="625"/>
      <c r="CH25" s="625"/>
      <c r="CI25" s="625"/>
      <c r="CJ25" s="625"/>
      <c r="CK25" s="625"/>
      <c r="CL25" s="625"/>
      <c r="CM25" s="625"/>
      <c r="CN25" s="625"/>
      <c r="CO25" s="625"/>
      <c r="CP25" s="625"/>
      <c r="CQ25" s="626"/>
      <c r="CR25" s="627">
        <v>2597028</v>
      </c>
      <c r="CS25" s="636"/>
      <c r="CT25" s="636"/>
      <c r="CU25" s="636"/>
      <c r="CV25" s="636"/>
      <c r="CW25" s="636"/>
      <c r="CX25" s="636"/>
      <c r="CY25" s="637"/>
      <c r="CZ25" s="630">
        <v>13.3</v>
      </c>
      <c r="DA25" s="638"/>
      <c r="DB25" s="638"/>
      <c r="DC25" s="639"/>
      <c r="DD25" s="633">
        <v>2512585</v>
      </c>
      <c r="DE25" s="636"/>
      <c r="DF25" s="636"/>
      <c r="DG25" s="636"/>
      <c r="DH25" s="636"/>
      <c r="DI25" s="636"/>
      <c r="DJ25" s="636"/>
      <c r="DK25" s="637"/>
      <c r="DL25" s="633">
        <v>2445976</v>
      </c>
      <c r="DM25" s="636"/>
      <c r="DN25" s="636"/>
      <c r="DO25" s="636"/>
      <c r="DP25" s="636"/>
      <c r="DQ25" s="636"/>
      <c r="DR25" s="636"/>
      <c r="DS25" s="636"/>
      <c r="DT25" s="636"/>
      <c r="DU25" s="636"/>
      <c r="DV25" s="637"/>
      <c r="DW25" s="630">
        <v>21.8</v>
      </c>
      <c r="DX25" s="638"/>
      <c r="DY25" s="638"/>
      <c r="DZ25" s="638"/>
      <c r="EA25" s="638"/>
      <c r="EB25" s="638"/>
      <c r="EC25" s="652"/>
    </row>
    <row r="26" spans="2:133" ht="11.25" customHeight="1" x14ac:dyDescent="0.2">
      <c r="B26" s="624" t="s">
        <v>283</v>
      </c>
      <c r="C26" s="625"/>
      <c r="D26" s="625"/>
      <c r="E26" s="625"/>
      <c r="F26" s="625"/>
      <c r="G26" s="625"/>
      <c r="H26" s="625"/>
      <c r="I26" s="625"/>
      <c r="J26" s="625"/>
      <c r="K26" s="625"/>
      <c r="L26" s="625"/>
      <c r="M26" s="625"/>
      <c r="N26" s="625"/>
      <c r="O26" s="625"/>
      <c r="P26" s="625"/>
      <c r="Q26" s="626"/>
      <c r="R26" s="627">
        <v>2238</v>
      </c>
      <c r="S26" s="628"/>
      <c r="T26" s="628"/>
      <c r="U26" s="628"/>
      <c r="V26" s="628"/>
      <c r="W26" s="628"/>
      <c r="X26" s="628"/>
      <c r="Y26" s="629"/>
      <c r="Z26" s="663">
        <v>0</v>
      </c>
      <c r="AA26" s="663"/>
      <c r="AB26" s="663"/>
      <c r="AC26" s="663"/>
      <c r="AD26" s="664">
        <v>2238</v>
      </c>
      <c r="AE26" s="664"/>
      <c r="AF26" s="664"/>
      <c r="AG26" s="664"/>
      <c r="AH26" s="664"/>
      <c r="AI26" s="664"/>
      <c r="AJ26" s="664"/>
      <c r="AK26" s="664"/>
      <c r="AL26" s="630">
        <v>0</v>
      </c>
      <c r="AM26" s="631"/>
      <c r="AN26" s="631"/>
      <c r="AO26" s="665"/>
      <c r="AP26" s="624" t="s">
        <v>284</v>
      </c>
      <c r="AQ26" s="699"/>
      <c r="AR26" s="699"/>
      <c r="AS26" s="699"/>
      <c r="AT26" s="699"/>
      <c r="AU26" s="699"/>
      <c r="AV26" s="699"/>
      <c r="AW26" s="699"/>
      <c r="AX26" s="699"/>
      <c r="AY26" s="699"/>
      <c r="AZ26" s="699"/>
      <c r="BA26" s="699"/>
      <c r="BB26" s="699"/>
      <c r="BC26" s="699"/>
      <c r="BD26" s="699"/>
      <c r="BE26" s="699"/>
      <c r="BF26" s="700"/>
      <c r="BG26" s="627" t="s">
        <v>122</v>
      </c>
      <c r="BH26" s="628"/>
      <c r="BI26" s="628"/>
      <c r="BJ26" s="628"/>
      <c r="BK26" s="628"/>
      <c r="BL26" s="628"/>
      <c r="BM26" s="628"/>
      <c r="BN26" s="629"/>
      <c r="BO26" s="663" t="s">
        <v>122</v>
      </c>
      <c r="BP26" s="663"/>
      <c r="BQ26" s="663"/>
      <c r="BR26" s="663"/>
      <c r="BS26" s="664" t="s">
        <v>122</v>
      </c>
      <c r="BT26" s="664"/>
      <c r="BU26" s="664"/>
      <c r="BV26" s="664"/>
      <c r="BW26" s="664"/>
      <c r="BX26" s="664"/>
      <c r="BY26" s="664"/>
      <c r="BZ26" s="664"/>
      <c r="CA26" s="664"/>
      <c r="CB26" s="695"/>
      <c r="CD26" s="624" t="s">
        <v>285</v>
      </c>
      <c r="CE26" s="625"/>
      <c r="CF26" s="625"/>
      <c r="CG26" s="625"/>
      <c r="CH26" s="625"/>
      <c r="CI26" s="625"/>
      <c r="CJ26" s="625"/>
      <c r="CK26" s="625"/>
      <c r="CL26" s="625"/>
      <c r="CM26" s="625"/>
      <c r="CN26" s="625"/>
      <c r="CO26" s="625"/>
      <c r="CP26" s="625"/>
      <c r="CQ26" s="626"/>
      <c r="CR26" s="627">
        <v>1560748</v>
      </c>
      <c r="CS26" s="628"/>
      <c r="CT26" s="628"/>
      <c r="CU26" s="628"/>
      <c r="CV26" s="628"/>
      <c r="CW26" s="628"/>
      <c r="CX26" s="628"/>
      <c r="CY26" s="629"/>
      <c r="CZ26" s="630">
        <v>8</v>
      </c>
      <c r="DA26" s="638"/>
      <c r="DB26" s="638"/>
      <c r="DC26" s="639"/>
      <c r="DD26" s="633">
        <v>1502567</v>
      </c>
      <c r="DE26" s="628"/>
      <c r="DF26" s="628"/>
      <c r="DG26" s="628"/>
      <c r="DH26" s="628"/>
      <c r="DI26" s="628"/>
      <c r="DJ26" s="628"/>
      <c r="DK26" s="629"/>
      <c r="DL26" s="633" t="s">
        <v>122</v>
      </c>
      <c r="DM26" s="628"/>
      <c r="DN26" s="628"/>
      <c r="DO26" s="628"/>
      <c r="DP26" s="628"/>
      <c r="DQ26" s="628"/>
      <c r="DR26" s="628"/>
      <c r="DS26" s="628"/>
      <c r="DT26" s="628"/>
      <c r="DU26" s="628"/>
      <c r="DV26" s="629"/>
      <c r="DW26" s="630" t="s">
        <v>122</v>
      </c>
      <c r="DX26" s="638"/>
      <c r="DY26" s="638"/>
      <c r="DZ26" s="638"/>
      <c r="EA26" s="638"/>
      <c r="EB26" s="638"/>
      <c r="EC26" s="652"/>
    </row>
    <row r="27" spans="2:133" ht="11.25" customHeight="1" x14ac:dyDescent="0.2">
      <c r="B27" s="624" t="s">
        <v>286</v>
      </c>
      <c r="C27" s="625"/>
      <c r="D27" s="625"/>
      <c r="E27" s="625"/>
      <c r="F27" s="625"/>
      <c r="G27" s="625"/>
      <c r="H27" s="625"/>
      <c r="I27" s="625"/>
      <c r="J27" s="625"/>
      <c r="K27" s="625"/>
      <c r="L27" s="625"/>
      <c r="M27" s="625"/>
      <c r="N27" s="625"/>
      <c r="O27" s="625"/>
      <c r="P27" s="625"/>
      <c r="Q27" s="626"/>
      <c r="R27" s="627">
        <v>28627</v>
      </c>
      <c r="S27" s="628"/>
      <c r="T27" s="628"/>
      <c r="U27" s="628"/>
      <c r="V27" s="628"/>
      <c r="W27" s="628"/>
      <c r="X27" s="628"/>
      <c r="Y27" s="629"/>
      <c r="Z27" s="663">
        <v>0.1</v>
      </c>
      <c r="AA27" s="663"/>
      <c r="AB27" s="663"/>
      <c r="AC27" s="663"/>
      <c r="AD27" s="664" t="s">
        <v>122</v>
      </c>
      <c r="AE27" s="664"/>
      <c r="AF27" s="664"/>
      <c r="AG27" s="664"/>
      <c r="AH27" s="664"/>
      <c r="AI27" s="664"/>
      <c r="AJ27" s="664"/>
      <c r="AK27" s="664"/>
      <c r="AL27" s="630" t="s">
        <v>122</v>
      </c>
      <c r="AM27" s="631"/>
      <c r="AN27" s="631"/>
      <c r="AO27" s="665"/>
      <c r="AP27" s="624" t="s">
        <v>287</v>
      </c>
      <c r="AQ27" s="625"/>
      <c r="AR27" s="625"/>
      <c r="AS27" s="625"/>
      <c r="AT27" s="625"/>
      <c r="AU27" s="625"/>
      <c r="AV27" s="625"/>
      <c r="AW27" s="625"/>
      <c r="AX27" s="625"/>
      <c r="AY27" s="625"/>
      <c r="AZ27" s="625"/>
      <c r="BA27" s="625"/>
      <c r="BB27" s="625"/>
      <c r="BC27" s="625"/>
      <c r="BD27" s="625"/>
      <c r="BE27" s="625"/>
      <c r="BF27" s="626"/>
      <c r="BG27" s="627">
        <v>4306955</v>
      </c>
      <c r="BH27" s="628"/>
      <c r="BI27" s="628"/>
      <c r="BJ27" s="628"/>
      <c r="BK27" s="628"/>
      <c r="BL27" s="628"/>
      <c r="BM27" s="628"/>
      <c r="BN27" s="629"/>
      <c r="BO27" s="663">
        <v>100</v>
      </c>
      <c r="BP27" s="663"/>
      <c r="BQ27" s="663"/>
      <c r="BR27" s="663"/>
      <c r="BS27" s="664" t="s">
        <v>122</v>
      </c>
      <c r="BT27" s="664"/>
      <c r="BU27" s="664"/>
      <c r="BV27" s="664"/>
      <c r="BW27" s="664"/>
      <c r="BX27" s="664"/>
      <c r="BY27" s="664"/>
      <c r="BZ27" s="664"/>
      <c r="CA27" s="664"/>
      <c r="CB27" s="695"/>
      <c r="CD27" s="624" t="s">
        <v>288</v>
      </c>
      <c r="CE27" s="625"/>
      <c r="CF27" s="625"/>
      <c r="CG27" s="625"/>
      <c r="CH27" s="625"/>
      <c r="CI27" s="625"/>
      <c r="CJ27" s="625"/>
      <c r="CK27" s="625"/>
      <c r="CL27" s="625"/>
      <c r="CM27" s="625"/>
      <c r="CN27" s="625"/>
      <c r="CO27" s="625"/>
      <c r="CP27" s="625"/>
      <c r="CQ27" s="626"/>
      <c r="CR27" s="627">
        <v>3280832</v>
      </c>
      <c r="CS27" s="636"/>
      <c r="CT27" s="636"/>
      <c r="CU27" s="636"/>
      <c r="CV27" s="636"/>
      <c r="CW27" s="636"/>
      <c r="CX27" s="636"/>
      <c r="CY27" s="637"/>
      <c r="CZ27" s="630">
        <v>16.8</v>
      </c>
      <c r="DA27" s="638"/>
      <c r="DB27" s="638"/>
      <c r="DC27" s="639"/>
      <c r="DD27" s="633">
        <v>1122732</v>
      </c>
      <c r="DE27" s="636"/>
      <c r="DF27" s="636"/>
      <c r="DG27" s="636"/>
      <c r="DH27" s="636"/>
      <c r="DI27" s="636"/>
      <c r="DJ27" s="636"/>
      <c r="DK27" s="637"/>
      <c r="DL27" s="633">
        <v>828062</v>
      </c>
      <c r="DM27" s="636"/>
      <c r="DN27" s="636"/>
      <c r="DO27" s="636"/>
      <c r="DP27" s="636"/>
      <c r="DQ27" s="636"/>
      <c r="DR27" s="636"/>
      <c r="DS27" s="636"/>
      <c r="DT27" s="636"/>
      <c r="DU27" s="636"/>
      <c r="DV27" s="637"/>
      <c r="DW27" s="630">
        <v>7.4</v>
      </c>
      <c r="DX27" s="638"/>
      <c r="DY27" s="638"/>
      <c r="DZ27" s="638"/>
      <c r="EA27" s="638"/>
      <c r="EB27" s="638"/>
      <c r="EC27" s="652"/>
    </row>
    <row r="28" spans="2:133" ht="11.25" customHeight="1" x14ac:dyDescent="0.2">
      <c r="B28" s="624" t="s">
        <v>289</v>
      </c>
      <c r="C28" s="625"/>
      <c r="D28" s="625"/>
      <c r="E28" s="625"/>
      <c r="F28" s="625"/>
      <c r="G28" s="625"/>
      <c r="H28" s="625"/>
      <c r="I28" s="625"/>
      <c r="J28" s="625"/>
      <c r="K28" s="625"/>
      <c r="L28" s="625"/>
      <c r="M28" s="625"/>
      <c r="N28" s="625"/>
      <c r="O28" s="625"/>
      <c r="P28" s="625"/>
      <c r="Q28" s="626"/>
      <c r="R28" s="627">
        <v>56880</v>
      </c>
      <c r="S28" s="628"/>
      <c r="T28" s="628"/>
      <c r="U28" s="628"/>
      <c r="V28" s="628"/>
      <c r="W28" s="628"/>
      <c r="X28" s="628"/>
      <c r="Y28" s="629"/>
      <c r="Z28" s="663">
        <v>0.3</v>
      </c>
      <c r="AA28" s="663"/>
      <c r="AB28" s="663"/>
      <c r="AC28" s="663"/>
      <c r="AD28" s="664" t="s">
        <v>122</v>
      </c>
      <c r="AE28" s="664"/>
      <c r="AF28" s="664"/>
      <c r="AG28" s="664"/>
      <c r="AH28" s="664"/>
      <c r="AI28" s="664"/>
      <c r="AJ28" s="664"/>
      <c r="AK28" s="664"/>
      <c r="AL28" s="630" t="s">
        <v>122</v>
      </c>
      <c r="AM28" s="631"/>
      <c r="AN28" s="631"/>
      <c r="AO28" s="665"/>
      <c r="AP28" s="624"/>
      <c r="AQ28" s="625"/>
      <c r="AR28" s="625"/>
      <c r="AS28" s="625"/>
      <c r="AT28" s="625"/>
      <c r="AU28" s="625"/>
      <c r="AV28" s="625"/>
      <c r="AW28" s="625"/>
      <c r="AX28" s="625"/>
      <c r="AY28" s="625"/>
      <c r="AZ28" s="625"/>
      <c r="BA28" s="625"/>
      <c r="BB28" s="625"/>
      <c r="BC28" s="625"/>
      <c r="BD28" s="625"/>
      <c r="BE28" s="625"/>
      <c r="BF28" s="626"/>
      <c r="BG28" s="627"/>
      <c r="BH28" s="628"/>
      <c r="BI28" s="628"/>
      <c r="BJ28" s="628"/>
      <c r="BK28" s="628"/>
      <c r="BL28" s="628"/>
      <c r="BM28" s="628"/>
      <c r="BN28" s="629"/>
      <c r="BO28" s="663"/>
      <c r="BP28" s="663"/>
      <c r="BQ28" s="663"/>
      <c r="BR28" s="663"/>
      <c r="BS28" s="633"/>
      <c r="BT28" s="628"/>
      <c r="BU28" s="628"/>
      <c r="BV28" s="628"/>
      <c r="BW28" s="628"/>
      <c r="BX28" s="628"/>
      <c r="BY28" s="628"/>
      <c r="BZ28" s="628"/>
      <c r="CA28" s="628"/>
      <c r="CB28" s="662"/>
      <c r="CD28" s="624" t="s">
        <v>290</v>
      </c>
      <c r="CE28" s="625"/>
      <c r="CF28" s="625"/>
      <c r="CG28" s="625"/>
      <c r="CH28" s="625"/>
      <c r="CI28" s="625"/>
      <c r="CJ28" s="625"/>
      <c r="CK28" s="625"/>
      <c r="CL28" s="625"/>
      <c r="CM28" s="625"/>
      <c r="CN28" s="625"/>
      <c r="CO28" s="625"/>
      <c r="CP28" s="625"/>
      <c r="CQ28" s="626"/>
      <c r="CR28" s="627">
        <v>1919028</v>
      </c>
      <c r="CS28" s="628"/>
      <c r="CT28" s="628"/>
      <c r="CU28" s="628"/>
      <c r="CV28" s="628"/>
      <c r="CW28" s="628"/>
      <c r="CX28" s="628"/>
      <c r="CY28" s="629"/>
      <c r="CZ28" s="630">
        <v>9.8000000000000007</v>
      </c>
      <c r="DA28" s="638"/>
      <c r="DB28" s="638"/>
      <c r="DC28" s="639"/>
      <c r="DD28" s="633">
        <v>1872961</v>
      </c>
      <c r="DE28" s="628"/>
      <c r="DF28" s="628"/>
      <c r="DG28" s="628"/>
      <c r="DH28" s="628"/>
      <c r="DI28" s="628"/>
      <c r="DJ28" s="628"/>
      <c r="DK28" s="629"/>
      <c r="DL28" s="633">
        <v>1872961</v>
      </c>
      <c r="DM28" s="628"/>
      <c r="DN28" s="628"/>
      <c r="DO28" s="628"/>
      <c r="DP28" s="628"/>
      <c r="DQ28" s="628"/>
      <c r="DR28" s="628"/>
      <c r="DS28" s="628"/>
      <c r="DT28" s="628"/>
      <c r="DU28" s="628"/>
      <c r="DV28" s="629"/>
      <c r="DW28" s="630">
        <v>16.7</v>
      </c>
      <c r="DX28" s="638"/>
      <c r="DY28" s="638"/>
      <c r="DZ28" s="638"/>
      <c r="EA28" s="638"/>
      <c r="EB28" s="638"/>
      <c r="EC28" s="652"/>
    </row>
    <row r="29" spans="2:133" ht="11.25" customHeight="1" x14ac:dyDescent="0.2">
      <c r="B29" s="624" t="s">
        <v>291</v>
      </c>
      <c r="C29" s="625"/>
      <c r="D29" s="625"/>
      <c r="E29" s="625"/>
      <c r="F29" s="625"/>
      <c r="G29" s="625"/>
      <c r="H29" s="625"/>
      <c r="I29" s="625"/>
      <c r="J29" s="625"/>
      <c r="K29" s="625"/>
      <c r="L29" s="625"/>
      <c r="M29" s="625"/>
      <c r="N29" s="625"/>
      <c r="O29" s="625"/>
      <c r="P29" s="625"/>
      <c r="Q29" s="626"/>
      <c r="R29" s="627">
        <v>69324</v>
      </c>
      <c r="S29" s="628"/>
      <c r="T29" s="628"/>
      <c r="U29" s="628"/>
      <c r="V29" s="628"/>
      <c r="W29" s="628"/>
      <c r="X29" s="628"/>
      <c r="Y29" s="629"/>
      <c r="Z29" s="663">
        <v>0.3</v>
      </c>
      <c r="AA29" s="663"/>
      <c r="AB29" s="663"/>
      <c r="AC29" s="663"/>
      <c r="AD29" s="664" t="s">
        <v>122</v>
      </c>
      <c r="AE29" s="664"/>
      <c r="AF29" s="664"/>
      <c r="AG29" s="664"/>
      <c r="AH29" s="664"/>
      <c r="AI29" s="664"/>
      <c r="AJ29" s="664"/>
      <c r="AK29" s="664"/>
      <c r="AL29" s="630" t="s">
        <v>122</v>
      </c>
      <c r="AM29" s="631"/>
      <c r="AN29" s="631"/>
      <c r="AO29" s="665"/>
      <c r="AP29" s="608"/>
      <c r="AQ29" s="609"/>
      <c r="AR29" s="609"/>
      <c r="AS29" s="609"/>
      <c r="AT29" s="609"/>
      <c r="AU29" s="609"/>
      <c r="AV29" s="609"/>
      <c r="AW29" s="609"/>
      <c r="AX29" s="609"/>
      <c r="AY29" s="609"/>
      <c r="AZ29" s="609"/>
      <c r="BA29" s="609"/>
      <c r="BB29" s="609"/>
      <c r="BC29" s="609"/>
      <c r="BD29" s="609"/>
      <c r="BE29" s="609"/>
      <c r="BF29" s="610"/>
      <c r="BG29" s="627"/>
      <c r="BH29" s="628"/>
      <c r="BI29" s="628"/>
      <c r="BJ29" s="628"/>
      <c r="BK29" s="628"/>
      <c r="BL29" s="628"/>
      <c r="BM29" s="628"/>
      <c r="BN29" s="629"/>
      <c r="BO29" s="663"/>
      <c r="BP29" s="663"/>
      <c r="BQ29" s="663"/>
      <c r="BR29" s="663"/>
      <c r="BS29" s="664"/>
      <c r="BT29" s="664"/>
      <c r="BU29" s="664"/>
      <c r="BV29" s="664"/>
      <c r="BW29" s="664"/>
      <c r="BX29" s="664"/>
      <c r="BY29" s="664"/>
      <c r="BZ29" s="664"/>
      <c r="CA29" s="664"/>
      <c r="CB29" s="695"/>
      <c r="CD29" s="640" t="s">
        <v>292</v>
      </c>
      <c r="CE29" s="641"/>
      <c r="CF29" s="624" t="s">
        <v>66</v>
      </c>
      <c r="CG29" s="625"/>
      <c r="CH29" s="625"/>
      <c r="CI29" s="625"/>
      <c r="CJ29" s="625"/>
      <c r="CK29" s="625"/>
      <c r="CL29" s="625"/>
      <c r="CM29" s="625"/>
      <c r="CN29" s="625"/>
      <c r="CO29" s="625"/>
      <c r="CP29" s="625"/>
      <c r="CQ29" s="626"/>
      <c r="CR29" s="627">
        <v>1919028</v>
      </c>
      <c r="CS29" s="636"/>
      <c r="CT29" s="636"/>
      <c r="CU29" s="636"/>
      <c r="CV29" s="636"/>
      <c r="CW29" s="636"/>
      <c r="CX29" s="636"/>
      <c r="CY29" s="637"/>
      <c r="CZ29" s="630">
        <v>9.8000000000000007</v>
      </c>
      <c r="DA29" s="638"/>
      <c r="DB29" s="638"/>
      <c r="DC29" s="639"/>
      <c r="DD29" s="633">
        <v>1872961</v>
      </c>
      <c r="DE29" s="636"/>
      <c r="DF29" s="636"/>
      <c r="DG29" s="636"/>
      <c r="DH29" s="636"/>
      <c r="DI29" s="636"/>
      <c r="DJ29" s="636"/>
      <c r="DK29" s="637"/>
      <c r="DL29" s="633">
        <v>1872961</v>
      </c>
      <c r="DM29" s="636"/>
      <c r="DN29" s="636"/>
      <c r="DO29" s="636"/>
      <c r="DP29" s="636"/>
      <c r="DQ29" s="636"/>
      <c r="DR29" s="636"/>
      <c r="DS29" s="636"/>
      <c r="DT29" s="636"/>
      <c r="DU29" s="636"/>
      <c r="DV29" s="637"/>
      <c r="DW29" s="630">
        <v>16.7</v>
      </c>
      <c r="DX29" s="638"/>
      <c r="DY29" s="638"/>
      <c r="DZ29" s="638"/>
      <c r="EA29" s="638"/>
      <c r="EB29" s="638"/>
      <c r="EC29" s="652"/>
    </row>
    <row r="30" spans="2:133" ht="11.25" customHeight="1" x14ac:dyDescent="0.2">
      <c r="B30" s="624" t="s">
        <v>293</v>
      </c>
      <c r="C30" s="625"/>
      <c r="D30" s="625"/>
      <c r="E30" s="625"/>
      <c r="F30" s="625"/>
      <c r="G30" s="625"/>
      <c r="H30" s="625"/>
      <c r="I30" s="625"/>
      <c r="J30" s="625"/>
      <c r="K30" s="625"/>
      <c r="L30" s="625"/>
      <c r="M30" s="625"/>
      <c r="N30" s="625"/>
      <c r="O30" s="625"/>
      <c r="P30" s="625"/>
      <c r="Q30" s="626"/>
      <c r="R30" s="627">
        <v>3108969</v>
      </c>
      <c r="S30" s="628"/>
      <c r="T30" s="628"/>
      <c r="U30" s="628"/>
      <c r="V30" s="628"/>
      <c r="W30" s="628"/>
      <c r="X30" s="628"/>
      <c r="Y30" s="629"/>
      <c r="Z30" s="663">
        <v>15.3</v>
      </c>
      <c r="AA30" s="663"/>
      <c r="AB30" s="663"/>
      <c r="AC30" s="663"/>
      <c r="AD30" s="664" t="s">
        <v>122</v>
      </c>
      <c r="AE30" s="664"/>
      <c r="AF30" s="664"/>
      <c r="AG30" s="664"/>
      <c r="AH30" s="664"/>
      <c r="AI30" s="664"/>
      <c r="AJ30" s="664"/>
      <c r="AK30" s="664"/>
      <c r="AL30" s="630" t="s">
        <v>122</v>
      </c>
      <c r="AM30" s="631"/>
      <c r="AN30" s="631"/>
      <c r="AO30" s="665"/>
      <c r="AP30" s="679" t="s">
        <v>211</v>
      </c>
      <c r="AQ30" s="680"/>
      <c r="AR30" s="680"/>
      <c r="AS30" s="680"/>
      <c r="AT30" s="680"/>
      <c r="AU30" s="680"/>
      <c r="AV30" s="680"/>
      <c r="AW30" s="680"/>
      <c r="AX30" s="680"/>
      <c r="AY30" s="680"/>
      <c r="AZ30" s="680"/>
      <c r="BA30" s="680"/>
      <c r="BB30" s="680"/>
      <c r="BC30" s="680"/>
      <c r="BD30" s="680"/>
      <c r="BE30" s="680"/>
      <c r="BF30" s="681"/>
      <c r="BG30" s="679" t="s">
        <v>294</v>
      </c>
      <c r="BH30" s="693"/>
      <c r="BI30" s="693"/>
      <c r="BJ30" s="693"/>
      <c r="BK30" s="693"/>
      <c r="BL30" s="693"/>
      <c r="BM30" s="693"/>
      <c r="BN30" s="693"/>
      <c r="BO30" s="693"/>
      <c r="BP30" s="693"/>
      <c r="BQ30" s="694"/>
      <c r="BR30" s="679" t="s">
        <v>295</v>
      </c>
      <c r="BS30" s="693"/>
      <c r="BT30" s="693"/>
      <c r="BU30" s="693"/>
      <c r="BV30" s="693"/>
      <c r="BW30" s="693"/>
      <c r="BX30" s="693"/>
      <c r="BY30" s="693"/>
      <c r="BZ30" s="693"/>
      <c r="CA30" s="693"/>
      <c r="CB30" s="694"/>
      <c r="CD30" s="642"/>
      <c r="CE30" s="643"/>
      <c r="CF30" s="624" t="s">
        <v>296</v>
      </c>
      <c r="CG30" s="625"/>
      <c r="CH30" s="625"/>
      <c r="CI30" s="625"/>
      <c r="CJ30" s="625"/>
      <c r="CK30" s="625"/>
      <c r="CL30" s="625"/>
      <c r="CM30" s="625"/>
      <c r="CN30" s="625"/>
      <c r="CO30" s="625"/>
      <c r="CP30" s="625"/>
      <c r="CQ30" s="626"/>
      <c r="CR30" s="627">
        <v>1833745</v>
      </c>
      <c r="CS30" s="628"/>
      <c r="CT30" s="628"/>
      <c r="CU30" s="628"/>
      <c r="CV30" s="628"/>
      <c r="CW30" s="628"/>
      <c r="CX30" s="628"/>
      <c r="CY30" s="629"/>
      <c r="CZ30" s="630">
        <v>9.4</v>
      </c>
      <c r="DA30" s="638"/>
      <c r="DB30" s="638"/>
      <c r="DC30" s="639"/>
      <c r="DD30" s="633">
        <v>1791205</v>
      </c>
      <c r="DE30" s="628"/>
      <c r="DF30" s="628"/>
      <c r="DG30" s="628"/>
      <c r="DH30" s="628"/>
      <c r="DI30" s="628"/>
      <c r="DJ30" s="628"/>
      <c r="DK30" s="629"/>
      <c r="DL30" s="633">
        <v>1791205</v>
      </c>
      <c r="DM30" s="628"/>
      <c r="DN30" s="628"/>
      <c r="DO30" s="628"/>
      <c r="DP30" s="628"/>
      <c r="DQ30" s="628"/>
      <c r="DR30" s="628"/>
      <c r="DS30" s="628"/>
      <c r="DT30" s="628"/>
      <c r="DU30" s="628"/>
      <c r="DV30" s="629"/>
      <c r="DW30" s="630">
        <v>16</v>
      </c>
      <c r="DX30" s="638"/>
      <c r="DY30" s="638"/>
      <c r="DZ30" s="638"/>
      <c r="EA30" s="638"/>
      <c r="EB30" s="638"/>
      <c r="EC30" s="652"/>
    </row>
    <row r="31" spans="2:133" ht="11.25" customHeight="1" x14ac:dyDescent="0.2">
      <c r="B31" s="696" t="s">
        <v>297</v>
      </c>
      <c r="C31" s="697"/>
      <c r="D31" s="697"/>
      <c r="E31" s="697"/>
      <c r="F31" s="697"/>
      <c r="G31" s="697"/>
      <c r="H31" s="697"/>
      <c r="I31" s="697"/>
      <c r="J31" s="697"/>
      <c r="K31" s="697"/>
      <c r="L31" s="697"/>
      <c r="M31" s="697"/>
      <c r="N31" s="697"/>
      <c r="O31" s="697"/>
      <c r="P31" s="697"/>
      <c r="Q31" s="698"/>
      <c r="R31" s="627" t="s">
        <v>122</v>
      </c>
      <c r="S31" s="628"/>
      <c r="T31" s="628"/>
      <c r="U31" s="628"/>
      <c r="V31" s="628"/>
      <c r="W31" s="628"/>
      <c r="X31" s="628"/>
      <c r="Y31" s="629"/>
      <c r="Z31" s="663" t="s">
        <v>122</v>
      </c>
      <c r="AA31" s="663"/>
      <c r="AB31" s="663"/>
      <c r="AC31" s="663"/>
      <c r="AD31" s="664" t="s">
        <v>122</v>
      </c>
      <c r="AE31" s="664"/>
      <c r="AF31" s="664"/>
      <c r="AG31" s="664"/>
      <c r="AH31" s="664"/>
      <c r="AI31" s="664"/>
      <c r="AJ31" s="664"/>
      <c r="AK31" s="664"/>
      <c r="AL31" s="630" t="s">
        <v>122</v>
      </c>
      <c r="AM31" s="631"/>
      <c r="AN31" s="631"/>
      <c r="AO31" s="665"/>
      <c r="AP31" s="688" t="s">
        <v>298</v>
      </c>
      <c r="AQ31" s="689"/>
      <c r="AR31" s="689"/>
      <c r="AS31" s="689"/>
      <c r="AT31" s="690" t="s">
        <v>299</v>
      </c>
      <c r="AU31" s="218"/>
      <c r="AV31" s="218"/>
      <c r="AW31" s="218"/>
      <c r="AX31" s="676" t="s">
        <v>177</v>
      </c>
      <c r="AY31" s="677"/>
      <c r="AZ31" s="677"/>
      <c r="BA31" s="677"/>
      <c r="BB31" s="677"/>
      <c r="BC31" s="677"/>
      <c r="BD31" s="677"/>
      <c r="BE31" s="677"/>
      <c r="BF31" s="678"/>
      <c r="BG31" s="684">
        <v>99.5</v>
      </c>
      <c r="BH31" s="685"/>
      <c r="BI31" s="685"/>
      <c r="BJ31" s="685"/>
      <c r="BK31" s="685"/>
      <c r="BL31" s="685"/>
      <c r="BM31" s="686">
        <v>99.1</v>
      </c>
      <c r="BN31" s="685"/>
      <c r="BO31" s="685"/>
      <c r="BP31" s="685"/>
      <c r="BQ31" s="687"/>
      <c r="BR31" s="684">
        <v>99.6</v>
      </c>
      <c r="BS31" s="685"/>
      <c r="BT31" s="685"/>
      <c r="BU31" s="685"/>
      <c r="BV31" s="685"/>
      <c r="BW31" s="685"/>
      <c r="BX31" s="686">
        <v>99.1</v>
      </c>
      <c r="BY31" s="685"/>
      <c r="BZ31" s="685"/>
      <c r="CA31" s="685"/>
      <c r="CB31" s="687"/>
      <c r="CD31" s="642"/>
      <c r="CE31" s="643"/>
      <c r="CF31" s="624" t="s">
        <v>300</v>
      </c>
      <c r="CG31" s="625"/>
      <c r="CH31" s="625"/>
      <c r="CI31" s="625"/>
      <c r="CJ31" s="625"/>
      <c r="CK31" s="625"/>
      <c r="CL31" s="625"/>
      <c r="CM31" s="625"/>
      <c r="CN31" s="625"/>
      <c r="CO31" s="625"/>
      <c r="CP31" s="625"/>
      <c r="CQ31" s="626"/>
      <c r="CR31" s="627">
        <v>85283</v>
      </c>
      <c r="CS31" s="636"/>
      <c r="CT31" s="636"/>
      <c r="CU31" s="636"/>
      <c r="CV31" s="636"/>
      <c r="CW31" s="636"/>
      <c r="CX31" s="636"/>
      <c r="CY31" s="637"/>
      <c r="CZ31" s="630">
        <v>0.4</v>
      </c>
      <c r="DA31" s="638"/>
      <c r="DB31" s="638"/>
      <c r="DC31" s="639"/>
      <c r="DD31" s="633">
        <v>81756</v>
      </c>
      <c r="DE31" s="636"/>
      <c r="DF31" s="636"/>
      <c r="DG31" s="636"/>
      <c r="DH31" s="636"/>
      <c r="DI31" s="636"/>
      <c r="DJ31" s="636"/>
      <c r="DK31" s="637"/>
      <c r="DL31" s="633">
        <v>81756</v>
      </c>
      <c r="DM31" s="636"/>
      <c r="DN31" s="636"/>
      <c r="DO31" s="636"/>
      <c r="DP31" s="636"/>
      <c r="DQ31" s="636"/>
      <c r="DR31" s="636"/>
      <c r="DS31" s="636"/>
      <c r="DT31" s="636"/>
      <c r="DU31" s="636"/>
      <c r="DV31" s="637"/>
      <c r="DW31" s="630">
        <v>0.7</v>
      </c>
      <c r="DX31" s="638"/>
      <c r="DY31" s="638"/>
      <c r="DZ31" s="638"/>
      <c r="EA31" s="638"/>
      <c r="EB31" s="638"/>
      <c r="EC31" s="652"/>
    </row>
    <row r="32" spans="2:133" ht="11.25" customHeight="1" x14ac:dyDescent="0.2">
      <c r="B32" s="624" t="s">
        <v>301</v>
      </c>
      <c r="C32" s="625"/>
      <c r="D32" s="625"/>
      <c r="E32" s="625"/>
      <c r="F32" s="625"/>
      <c r="G32" s="625"/>
      <c r="H32" s="625"/>
      <c r="I32" s="625"/>
      <c r="J32" s="625"/>
      <c r="K32" s="625"/>
      <c r="L32" s="625"/>
      <c r="M32" s="625"/>
      <c r="N32" s="625"/>
      <c r="O32" s="625"/>
      <c r="P32" s="625"/>
      <c r="Q32" s="626"/>
      <c r="R32" s="627">
        <v>1174821</v>
      </c>
      <c r="S32" s="628"/>
      <c r="T32" s="628"/>
      <c r="U32" s="628"/>
      <c r="V32" s="628"/>
      <c r="W32" s="628"/>
      <c r="X32" s="628"/>
      <c r="Y32" s="629"/>
      <c r="Z32" s="663">
        <v>5.8</v>
      </c>
      <c r="AA32" s="663"/>
      <c r="AB32" s="663"/>
      <c r="AC32" s="663"/>
      <c r="AD32" s="664" t="s">
        <v>122</v>
      </c>
      <c r="AE32" s="664"/>
      <c r="AF32" s="664"/>
      <c r="AG32" s="664"/>
      <c r="AH32" s="664"/>
      <c r="AI32" s="664"/>
      <c r="AJ32" s="664"/>
      <c r="AK32" s="664"/>
      <c r="AL32" s="630" t="s">
        <v>122</v>
      </c>
      <c r="AM32" s="631"/>
      <c r="AN32" s="631"/>
      <c r="AO32" s="665"/>
      <c r="AP32" s="666"/>
      <c r="AQ32" s="667"/>
      <c r="AR32" s="667"/>
      <c r="AS32" s="667"/>
      <c r="AT32" s="691"/>
      <c r="AU32" s="214" t="s">
        <v>302</v>
      </c>
      <c r="AX32" s="624" t="s">
        <v>303</v>
      </c>
      <c r="AY32" s="625"/>
      <c r="AZ32" s="625"/>
      <c r="BA32" s="625"/>
      <c r="BB32" s="625"/>
      <c r="BC32" s="625"/>
      <c r="BD32" s="625"/>
      <c r="BE32" s="625"/>
      <c r="BF32" s="626"/>
      <c r="BG32" s="683">
        <v>99.4</v>
      </c>
      <c r="BH32" s="636"/>
      <c r="BI32" s="636"/>
      <c r="BJ32" s="636"/>
      <c r="BK32" s="636"/>
      <c r="BL32" s="636"/>
      <c r="BM32" s="631">
        <v>99.1</v>
      </c>
      <c r="BN32" s="636"/>
      <c r="BO32" s="636"/>
      <c r="BP32" s="636"/>
      <c r="BQ32" s="661"/>
      <c r="BR32" s="683">
        <v>99.5</v>
      </c>
      <c r="BS32" s="636"/>
      <c r="BT32" s="636"/>
      <c r="BU32" s="636"/>
      <c r="BV32" s="636"/>
      <c r="BW32" s="636"/>
      <c r="BX32" s="631">
        <v>99.1</v>
      </c>
      <c r="BY32" s="636"/>
      <c r="BZ32" s="636"/>
      <c r="CA32" s="636"/>
      <c r="CB32" s="661"/>
      <c r="CD32" s="644"/>
      <c r="CE32" s="645"/>
      <c r="CF32" s="624" t="s">
        <v>304</v>
      </c>
      <c r="CG32" s="625"/>
      <c r="CH32" s="625"/>
      <c r="CI32" s="625"/>
      <c r="CJ32" s="625"/>
      <c r="CK32" s="625"/>
      <c r="CL32" s="625"/>
      <c r="CM32" s="625"/>
      <c r="CN32" s="625"/>
      <c r="CO32" s="625"/>
      <c r="CP32" s="625"/>
      <c r="CQ32" s="626"/>
      <c r="CR32" s="627" t="s">
        <v>122</v>
      </c>
      <c r="CS32" s="628"/>
      <c r="CT32" s="628"/>
      <c r="CU32" s="628"/>
      <c r="CV32" s="628"/>
      <c r="CW32" s="628"/>
      <c r="CX32" s="628"/>
      <c r="CY32" s="629"/>
      <c r="CZ32" s="630" t="s">
        <v>122</v>
      </c>
      <c r="DA32" s="638"/>
      <c r="DB32" s="638"/>
      <c r="DC32" s="639"/>
      <c r="DD32" s="633" t="s">
        <v>122</v>
      </c>
      <c r="DE32" s="628"/>
      <c r="DF32" s="628"/>
      <c r="DG32" s="628"/>
      <c r="DH32" s="628"/>
      <c r="DI32" s="628"/>
      <c r="DJ32" s="628"/>
      <c r="DK32" s="629"/>
      <c r="DL32" s="633" t="s">
        <v>122</v>
      </c>
      <c r="DM32" s="628"/>
      <c r="DN32" s="628"/>
      <c r="DO32" s="628"/>
      <c r="DP32" s="628"/>
      <c r="DQ32" s="628"/>
      <c r="DR32" s="628"/>
      <c r="DS32" s="628"/>
      <c r="DT32" s="628"/>
      <c r="DU32" s="628"/>
      <c r="DV32" s="629"/>
      <c r="DW32" s="630" t="s">
        <v>122</v>
      </c>
      <c r="DX32" s="638"/>
      <c r="DY32" s="638"/>
      <c r="DZ32" s="638"/>
      <c r="EA32" s="638"/>
      <c r="EB32" s="638"/>
      <c r="EC32" s="652"/>
    </row>
    <row r="33" spans="2:133" ht="11.25" customHeight="1" x14ac:dyDescent="0.2">
      <c r="B33" s="624" t="s">
        <v>305</v>
      </c>
      <c r="C33" s="625"/>
      <c r="D33" s="625"/>
      <c r="E33" s="625"/>
      <c r="F33" s="625"/>
      <c r="G33" s="625"/>
      <c r="H33" s="625"/>
      <c r="I33" s="625"/>
      <c r="J33" s="625"/>
      <c r="K33" s="625"/>
      <c r="L33" s="625"/>
      <c r="M33" s="625"/>
      <c r="N33" s="625"/>
      <c r="O33" s="625"/>
      <c r="P33" s="625"/>
      <c r="Q33" s="626"/>
      <c r="R33" s="627">
        <v>114013</v>
      </c>
      <c r="S33" s="628"/>
      <c r="T33" s="628"/>
      <c r="U33" s="628"/>
      <c r="V33" s="628"/>
      <c r="W33" s="628"/>
      <c r="X33" s="628"/>
      <c r="Y33" s="629"/>
      <c r="Z33" s="663">
        <v>0.6</v>
      </c>
      <c r="AA33" s="663"/>
      <c r="AB33" s="663"/>
      <c r="AC33" s="663"/>
      <c r="AD33" s="664">
        <v>36213</v>
      </c>
      <c r="AE33" s="664"/>
      <c r="AF33" s="664"/>
      <c r="AG33" s="664"/>
      <c r="AH33" s="664"/>
      <c r="AI33" s="664"/>
      <c r="AJ33" s="664"/>
      <c r="AK33" s="664"/>
      <c r="AL33" s="630">
        <v>0.3</v>
      </c>
      <c r="AM33" s="631"/>
      <c r="AN33" s="631"/>
      <c r="AO33" s="665"/>
      <c r="AP33" s="668"/>
      <c r="AQ33" s="669"/>
      <c r="AR33" s="669"/>
      <c r="AS33" s="669"/>
      <c r="AT33" s="692"/>
      <c r="AU33" s="219"/>
      <c r="AV33" s="219"/>
      <c r="AW33" s="219"/>
      <c r="AX33" s="608" t="s">
        <v>306</v>
      </c>
      <c r="AY33" s="609"/>
      <c r="AZ33" s="609"/>
      <c r="BA33" s="609"/>
      <c r="BB33" s="609"/>
      <c r="BC33" s="609"/>
      <c r="BD33" s="609"/>
      <c r="BE33" s="609"/>
      <c r="BF33" s="610"/>
      <c r="BG33" s="682">
        <v>99.6</v>
      </c>
      <c r="BH33" s="612"/>
      <c r="BI33" s="612"/>
      <c r="BJ33" s="612"/>
      <c r="BK33" s="612"/>
      <c r="BL33" s="612"/>
      <c r="BM33" s="656">
        <v>99.1</v>
      </c>
      <c r="BN33" s="612"/>
      <c r="BO33" s="612"/>
      <c r="BP33" s="612"/>
      <c r="BQ33" s="650"/>
      <c r="BR33" s="682">
        <v>99.6</v>
      </c>
      <c r="BS33" s="612"/>
      <c r="BT33" s="612"/>
      <c r="BU33" s="612"/>
      <c r="BV33" s="612"/>
      <c r="BW33" s="612"/>
      <c r="BX33" s="656">
        <v>99.2</v>
      </c>
      <c r="BY33" s="612"/>
      <c r="BZ33" s="612"/>
      <c r="CA33" s="612"/>
      <c r="CB33" s="650"/>
      <c r="CD33" s="624" t="s">
        <v>307</v>
      </c>
      <c r="CE33" s="625"/>
      <c r="CF33" s="625"/>
      <c r="CG33" s="625"/>
      <c r="CH33" s="625"/>
      <c r="CI33" s="625"/>
      <c r="CJ33" s="625"/>
      <c r="CK33" s="625"/>
      <c r="CL33" s="625"/>
      <c r="CM33" s="625"/>
      <c r="CN33" s="625"/>
      <c r="CO33" s="625"/>
      <c r="CP33" s="625"/>
      <c r="CQ33" s="626"/>
      <c r="CR33" s="627">
        <v>9406192</v>
      </c>
      <c r="CS33" s="636"/>
      <c r="CT33" s="636"/>
      <c r="CU33" s="636"/>
      <c r="CV33" s="636"/>
      <c r="CW33" s="636"/>
      <c r="CX33" s="636"/>
      <c r="CY33" s="637"/>
      <c r="CZ33" s="630">
        <v>48.2</v>
      </c>
      <c r="DA33" s="638"/>
      <c r="DB33" s="638"/>
      <c r="DC33" s="639"/>
      <c r="DD33" s="633">
        <v>6196268</v>
      </c>
      <c r="DE33" s="636"/>
      <c r="DF33" s="636"/>
      <c r="DG33" s="636"/>
      <c r="DH33" s="636"/>
      <c r="DI33" s="636"/>
      <c r="DJ33" s="636"/>
      <c r="DK33" s="637"/>
      <c r="DL33" s="633">
        <v>4752754</v>
      </c>
      <c r="DM33" s="636"/>
      <c r="DN33" s="636"/>
      <c r="DO33" s="636"/>
      <c r="DP33" s="636"/>
      <c r="DQ33" s="636"/>
      <c r="DR33" s="636"/>
      <c r="DS33" s="636"/>
      <c r="DT33" s="636"/>
      <c r="DU33" s="636"/>
      <c r="DV33" s="637"/>
      <c r="DW33" s="630">
        <v>42.4</v>
      </c>
      <c r="DX33" s="638"/>
      <c r="DY33" s="638"/>
      <c r="DZ33" s="638"/>
      <c r="EA33" s="638"/>
      <c r="EB33" s="638"/>
      <c r="EC33" s="652"/>
    </row>
    <row r="34" spans="2:133" ht="11.25" customHeight="1" x14ac:dyDescent="0.2">
      <c r="B34" s="624" t="s">
        <v>308</v>
      </c>
      <c r="C34" s="625"/>
      <c r="D34" s="625"/>
      <c r="E34" s="625"/>
      <c r="F34" s="625"/>
      <c r="G34" s="625"/>
      <c r="H34" s="625"/>
      <c r="I34" s="625"/>
      <c r="J34" s="625"/>
      <c r="K34" s="625"/>
      <c r="L34" s="625"/>
      <c r="M34" s="625"/>
      <c r="N34" s="625"/>
      <c r="O34" s="625"/>
      <c r="P34" s="625"/>
      <c r="Q34" s="626"/>
      <c r="R34" s="627">
        <v>1037743</v>
      </c>
      <c r="S34" s="628"/>
      <c r="T34" s="628"/>
      <c r="U34" s="628"/>
      <c r="V34" s="628"/>
      <c r="W34" s="628"/>
      <c r="X34" s="628"/>
      <c r="Y34" s="629"/>
      <c r="Z34" s="663">
        <v>5.0999999999999996</v>
      </c>
      <c r="AA34" s="663"/>
      <c r="AB34" s="663"/>
      <c r="AC34" s="663"/>
      <c r="AD34" s="664" t="s">
        <v>122</v>
      </c>
      <c r="AE34" s="664"/>
      <c r="AF34" s="664"/>
      <c r="AG34" s="664"/>
      <c r="AH34" s="664"/>
      <c r="AI34" s="664"/>
      <c r="AJ34" s="664"/>
      <c r="AK34" s="664"/>
      <c r="AL34" s="630" t="s">
        <v>122</v>
      </c>
      <c r="AM34" s="631"/>
      <c r="AN34" s="631"/>
      <c r="AO34" s="665"/>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4" t="s">
        <v>309</v>
      </c>
      <c r="CE34" s="625"/>
      <c r="CF34" s="625"/>
      <c r="CG34" s="625"/>
      <c r="CH34" s="625"/>
      <c r="CI34" s="625"/>
      <c r="CJ34" s="625"/>
      <c r="CK34" s="625"/>
      <c r="CL34" s="625"/>
      <c r="CM34" s="625"/>
      <c r="CN34" s="625"/>
      <c r="CO34" s="625"/>
      <c r="CP34" s="625"/>
      <c r="CQ34" s="626"/>
      <c r="CR34" s="627">
        <v>3721753</v>
      </c>
      <c r="CS34" s="628"/>
      <c r="CT34" s="628"/>
      <c r="CU34" s="628"/>
      <c r="CV34" s="628"/>
      <c r="CW34" s="628"/>
      <c r="CX34" s="628"/>
      <c r="CY34" s="629"/>
      <c r="CZ34" s="630">
        <v>19.100000000000001</v>
      </c>
      <c r="DA34" s="638"/>
      <c r="DB34" s="638"/>
      <c r="DC34" s="639"/>
      <c r="DD34" s="633">
        <v>2139075</v>
      </c>
      <c r="DE34" s="628"/>
      <c r="DF34" s="628"/>
      <c r="DG34" s="628"/>
      <c r="DH34" s="628"/>
      <c r="DI34" s="628"/>
      <c r="DJ34" s="628"/>
      <c r="DK34" s="629"/>
      <c r="DL34" s="633">
        <v>1787584</v>
      </c>
      <c r="DM34" s="628"/>
      <c r="DN34" s="628"/>
      <c r="DO34" s="628"/>
      <c r="DP34" s="628"/>
      <c r="DQ34" s="628"/>
      <c r="DR34" s="628"/>
      <c r="DS34" s="628"/>
      <c r="DT34" s="628"/>
      <c r="DU34" s="628"/>
      <c r="DV34" s="629"/>
      <c r="DW34" s="630">
        <v>15.9</v>
      </c>
      <c r="DX34" s="638"/>
      <c r="DY34" s="638"/>
      <c r="DZ34" s="638"/>
      <c r="EA34" s="638"/>
      <c r="EB34" s="638"/>
      <c r="EC34" s="652"/>
    </row>
    <row r="35" spans="2:133" ht="11.25" customHeight="1" x14ac:dyDescent="0.2">
      <c r="B35" s="624" t="s">
        <v>310</v>
      </c>
      <c r="C35" s="625"/>
      <c r="D35" s="625"/>
      <c r="E35" s="625"/>
      <c r="F35" s="625"/>
      <c r="G35" s="625"/>
      <c r="H35" s="625"/>
      <c r="I35" s="625"/>
      <c r="J35" s="625"/>
      <c r="K35" s="625"/>
      <c r="L35" s="625"/>
      <c r="M35" s="625"/>
      <c r="N35" s="625"/>
      <c r="O35" s="625"/>
      <c r="P35" s="625"/>
      <c r="Q35" s="626"/>
      <c r="R35" s="627">
        <v>1044355</v>
      </c>
      <c r="S35" s="628"/>
      <c r="T35" s="628"/>
      <c r="U35" s="628"/>
      <c r="V35" s="628"/>
      <c r="W35" s="628"/>
      <c r="X35" s="628"/>
      <c r="Y35" s="629"/>
      <c r="Z35" s="663">
        <v>5.0999999999999996</v>
      </c>
      <c r="AA35" s="663"/>
      <c r="AB35" s="663"/>
      <c r="AC35" s="663"/>
      <c r="AD35" s="664" t="s">
        <v>122</v>
      </c>
      <c r="AE35" s="664"/>
      <c r="AF35" s="664"/>
      <c r="AG35" s="664"/>
      <c r="AH35" s="664"/>
      <c r="AI35" s="664"/>
      <c r="AJ35" s="664"/>
      <c r="AK35" s="664"/>
      <c r="AL35" s="630" t="s">
        <v>122</v>
      </c>
      <c r="AM35" s="631"/>
      <c r="AN35" s="631"/>
      <c r="AO35" s="665"/>
      <c r="AP35" s="222"/>
      <c r="AQ35" s="679" t="s">
        <v>311</v>
      </c>
      <c r="AR35" s="680"/>
      <c r="AS35" s="680"/>
      <c r="AT35" s="680"/>
      <c r="AU35" s="680"/>
      <c r="AV35" s="680"/>
      <c r="AW35" s="680"/>
      <c r="AX35" s="680"/>
      <c r="AY35" s="680"/>
      <c r="AZ35" s="680"/>
      <c r="BA35" s="680"/>
      <c r="BB35" s="680"/>
      <c r="BC35" s="680"/>
      <c r="BD35" s="680"/>
      <c r="BE35" s="680"/>
      <c r="BF35" s="681"/>
      <c r="BG35" s="679" t="s">
        <v>312</v>
      </c>
      <c r="BH35" s="680"/>
      <c r="BI35" s="680"/>
      <c r="BJ35" s="680"/>
      <c r="BK35" s="680"/>
      <c r="BL35" s="680"/>
      <c r="BM35" s="680"/>
      <c r="BN35" s="680"/>
      <c r="BO35" s="680"/>
      <c r="BP35" s="680"/>
      <c r="BQ35" s="680"/>
      <c r="BR35" s="680"/>
      <c r="BS35" s="680"/>
      <c r="BT35" s="680"/>
      <c r="BU35" s="680"/>
      <c r="BV35" s="680"/>
      <c r="BW35" s="680"/>
      <c r="BX35" s="680"/>
      <c r="BY35" s="680"/>
      <c r="BZ35" s="680"/>
      <c r="CA35" s="680"/>
      <c r="CB35" s="681"/>
      <c r="CD35" s="624" t="s">
        <v>313</v>
      </c>
      <c r="CE35" s="625"/>
      <c r="CF35" s="625"/>
      <c r="CG35" s="625"/>
      <c r="CH35" s="625"/>
      <c r="CI35" s="625"/>
      <c r="CJ35" s="625"/>
      <c r="CK35" s="625"/>
      <c r="CL35" s="625"/>
      <c r="CM35" s="625"/>
      <c r="CN35" s="625"/>
      <c r="CO35" s="625"/>
      <c r="CP35" s="625"/>
      <c r="CQ35" s="626"/>
      <c r="CR35" s="627">
        <v>206027</v>
      </c>
      <c r="CS35" s="636"/>
      <c r="CT35" s="636"/>
      <c r="CU35" s="636"/>
      <c r="CV35" s="636"/>
      <c r="CW35" s="636"/>
      <c r="CX35" s="636"/>
      <c r="CY35" s="637"/>
      <c r="CZ35" s="630">
        <v>1.1000000000000001</v>
      </c>
      <c r="DA35" s="638"/>
      <c r="DB35" s="638"/>
      <c r="DC35" s="639"/>
      <c r="DD35" s="633">
        <v>197126</v>
      </c>
      <c r="DE35" s="636"/>
      <c r="DF35" s="636"/>
      <c r="DG35" s="636"/>
      <c r="DH35" s="636"/>
      <c r="DI35" s="636"/>
      <c r="DJ35" s="636"/>
      <c r="DK35" s="637"/>
      <c r="DL35" s="633">
        <v>196621</v>
      </c>
      <c r="DM35" s="636"/>
      <c r="DN35" s="636"/>
      <c r="DO35" s="636"/>
      <c r="DP35" s="636"/>
      <c r="DQ35" s="636"/>
      <c r="DR35" s="636"/>
      <c r="DS35" s="636"/>
      <c r="DT35" s="636"/>
      <c r="DU35" s="636"/>
      <c r="DV35" s="637"/>
      <c r="DW35" s="630">
        <v>1.8</v>
      </c>
      <c r="DX35" s="638"/>
      <c r="DY35" s="638"/>
      <c r="DZ35" s="638"/>
      <c r="EA35" s="638"/>
      <c r="EB35" s="638"/>
      <c r="EC35" s="652"/>
    </row>
    <row r="36" spans="2:133" ht="11.25" customHeight="1" x14ac:dyDescent="0.2">
      <c r="B36" s="624" t="s">
        <v>314</v>
      </c>
      <c r="C36" s="625"/>
      <c r="D36" s="625"/>
      <c r="E36" s="625"/>
      <c r="F36" s="625"/>
      <c r="G36" s="625"/>
      <c r="H36" s="625"/>
      <c r="I36" s="625"/>
      <c r="J36" s="625"/>
      <c r="K36" s="625"/>
      <c r="L36" s="625"/>
      <c r="M36" s="625"/>
      <c r="N36" s="625"/>
      <c r="O36" s="625"/>
      <c r="P36" s="625"/>
      <c r="Q36" s="626"/>
      <c r="R36" s="627">
        <v>775958</v>
      </c>
      <c r="S36" s="628"/>
      <c r="T36" s="628"/>
      <c r="U36" s="628"/>
      <c r="V36" s="628"/>
      <c r="W36" s="628"/>
      <c r="X36" s="628"/>
      <c r="Y36" s="629"/>
      <c r="Z36" s="663">
        <v>3.8</v>
      </c>
      <c r="AA36" s="663"/>
      <c r="AB36" s="663"/>
      <c r="AC36" s="663"/>
      <c r="AD36" s="664" t="s">
        <v>122</v>
      </c>
      <c r="AE36" s="664"/>
      <c r="AF36" s="664"/>
      <c r="AG36" s="664"/>
      <c r="AH36" s="664"/>
      <c r="AI36" s="664"/>
      <c r="AJ36" s="664"/>
      <c r="AK36" s="664"/>
      <c r="AL36" s="630" t="s">
        <v>122</v>
      </c>
      <c r="AM36" s="631"/>
      <c r="AN36" s="631"/>
      <c r="AO36" s="665"/>
      <c r="AP36" s="222"/>
      <c r="AQ36" s="670" t="s">
        <v>315</v>
      </c>
      <c r="AR36" s="671"/>
      <c r="AS36" s="671"/>
      <c r="AT36" s="671"/>
      <c r="AU36" s="671"/>
      <c r="AV36" s="671"/>
      <c r="AW36" s="671"/>
      <c r="AX36" s="671"/>
      <c r="AY36" s="672"/>
      <c r="AZ36" s="673">
        <v>2047767</v>
      </c>
      <c r="BA36" s="674"/>
      <c r="BB36" s="674"/>
      <c r="BC36" s="674"/>
      <c r="BD36" s="674"/>
      <c r="BE36" s="674"/>
      <c r="BF36" s="675"/>
      <c r="BG36" s="676" t="s">
        <v>316</v>
      </c>
      <c r="BH36" s="677"/>
      <c r="BI36" s="677"/>
      <c r="BJ36" s="677"/>
      <c r="BK36" s="677"/>
      <c r="BL36" s="677"/>
      <c r="BM36" s="677"/>
      <c r="BN36" s="677"/>
      <c r="BO36" s="677"/>
      <c r="BP36" s="677"/>
      <c r="BQ36" s="677"/>
      <c r="BR36" s="677"/>
      <c r="BS36" s="677"/>
      <c r="BT36" s="677"/>
      <c r="BU36" s="678"/>
      <c r="BV36" s="673">
        <v>10336</v>
      </c>
      <c r="BW36" s="674"/>
      <c r="BX36" s="674"/>
      <c r="BY36" s="674"/>
      <c r="BZ36" s="674"/>
      <c r="CA36" s="674"/>
      <c r="CB36" s="675"/>
      <c r="CD36" s="624" t="s">
        <v>317</v>
      </c>
      <c r="CE36" s="625"/>
      <c r="CF36" s="625"/>
      <c r="CG36" s="625"/>
      <c r="CH36" s="625"/>
      <c r="CI36" s="625"/>
      <c r="CJ36" s="625"/>
      <c r="CK36" s="625"/>
      <c r="CL36" s="625"/>
      <c r="CM36" s="625"/>
      <c r="CN36" s="625"/>
      <c r="CO36" s="625"/>
      <c r="CP36" s="625"/>
      <c r="CQ36" s="626"/>
      <c r="CR36" s="627">
        <v>2590574</v>
      </c>
      <c r="CS36" s="628"/>
      <c r="CT36" s="628"/>
      <c r="CU36" s="628"/>
      <c r="CV36" s="628"/>
      <c r="CW36" s="628"/>
      <c r="CX36" s="628"/>
      <c r="CY36" s="629"/>
      <c r="CZ36" s="630">
        <v>13.3</v>
      </c>
      <c r="DA36" s="638"/>
      <c r="DB36" s="638"/>
      <c r="DC36" s="639"/>
      <c r="DD36" s="633">
        <v>2195075</v>
      </c>
      <c r="DE36" s="628"/>
      <c r="DF36" s="628"/>
      <c r="DG36" s="628"/>
      <c r="DH36" s="628"/>
      <c r="DI36" s="628"/>
      <c r="DJ36" s="628"/>
      <c r="DK36" s="629"/>
      <c r="DL36" s="633">
        <v>1644585</v>
      </c>
      <c r="DM36" s="628"/>
      <c r="DN36" s="628"/>
      <c r="DO36" s="628"/>
      <c r="DP36" s="628"/>
      <c r="DQ36" s="628"/>
      <c r="DR36" s="628"/>
      <c r="DS36" s="628"/>
      <c r="DT36" s="628"/>
      <c r="DU36" s="628"/>
      <c r="DV36" s="629"/>
      <c r="DW36" s="630">
        <v>14.7</v>
      </c>
      <c r="DX36" s="638"/>
      <c r="DY36" s="638"/>
      <c r="DZ36" s="638"/>
      <c r="EA36" s="638"/>
      <c r="EB36" s="638"/>
      <c r="EC36" s="652"/>
    </row>
    <row r="37" spans="2:133" ht="11.25" customHeight="1" x14ac:dyDescent="0.2">
      <c r="B37" s="624" t="s">
        <v>318</v>
      </c>
      <c r="C37" s="625"/>
      <c r="D37" s="625"/>
      <c r="E37" s="625"/>
      <c r="F37" s="625"/>
      <c r="G37" s="625"/>
      <c r="H37" s="625"/>
      <c r="I37" s="625"/>
      <c r="J37" s="625"/>
      <c r="K37" s="625"/>
      <c r="L37" s="625"/>
      <c r="M37" s="625"/>
      <c r="N37" s="625"/>
      <c r="O37" s="625"/>
      <c r="P37" s="625"/>
      <c r="Q37" s="626"/>
      <c r="R37" s="627">
        <v>377518</v>
      </c>
      <c r="S37" s="628"/>
      <c r="T37" s="628"/>
      <c r="U37" s="628"/>
      <c r="V37" s="628"/>
      <c r="W37" s="628"/>
      <c r="X37" s="628"/>
      <c r="Y37" s="629"/>
      <c r="Z37" s="663">
        <v>1.9</v>
      </c>
      <c r="AA37" s="663"/>
      <c r="AB37" s="663"/>
      <c r="AC37" s="663"/>
      <c r="AD37" s="664">
        <v>32</v>
      </c>
      <c r="AE37" s="664"/>
      <c r="AF37" s="664"/>
      <c r="AG37" s="664"/>
      <c r="AH37" s="664"/>
      <c r="AI37" s="664"/>
      <c r="AJ37" s="664"/>
      <c r="AK37" s="664"/>
      <c r="AL37" s="630">
        <v>0</v>
      </c>
      <c r="AM37" s="631"/>
      <c r="AN37" s="631"/>
      <c r="AO37" s="665"/>
      <c r="AQ37" s="658" t="s">
        <v>319</v>
      </c>
      <c r="AR37" s="659"/>
      <c r="AS37" s="659"/>
      <c r="AT37" s="659"/>
      <c r="AU37" s="659"/>
      <c r="AV37" s="659"/>
      <c r="AW37" s="659"/>
      <c r="AX37" s="659"/>
      <c r="AY37" s="660"/>
      <c r="AZ37" s="627">
        <v>561611</v>
      </c>
      <c r="BA37" s="628"/>
      <c r="BB37" s="628"/>
      <c r="BC37" s="628"/>
      <c r="BD37" s="636"/>
      <c r="BE37" s="636"/>
      <c r="BF37" s="661"/>
      <c r="BG37" s="624" t="s">
        <v>320</v>
      </c>
      <c r="BH37" s="625"/>
      <c r="BI37" s="625"/>
      <c r="BJ37" s="625"/>
      <c r="BK37" s="625"/>
      <c r="BL37" s="625"/>
      <c r="BM37" s="625"/>
      <c r="BN37" s="625"/>
      <c r="BO37" s="625"/>
      <c r="BP37" s="625"/>
      <c r="BQ37" s="625"/>
      <c r="BR37" s="625"/>
      <c r="BS37" s="625"/>
      <c r="BT37" s="625"/>
      <c r="BU37" s="626"/>
      <c r="BV37" s="627">
        <v>-4345</v>
      </c>
      <c r="BW37" s="628"/>
      <c r="BX37" s="628"/>
      <c r="BY37" s="628"/>
      <c r="BZ37" s="628"/>
      <c r="CA37" s="628"/>
      <c r="CB37" s="662"/>
      <c r="CD37" s="624" t="s">
        <v>321</v>
      </c>
      <c r="CE37" s="625"/>
      <c r="CF37" s="625"/>
      <c r="CG37" s="625"/>
      <c r="CH37" s="625"/>
      <c r="CI37" s="625"/>
      <c r="CJ37" s="625"/>
      <c r="CK37" s="625"/>
      <c r="CL37" s="625"/>
      <c r="CM37" s="625"/>
      <c r="CN37" s="625"/>
      <c r="CO37" s="625"/>
      <c r="CP37" s="625"/>
      <c r="CQ37" s="626"/>
      <c r="CR37" s="627">
        <v>657355</v>
      </c>
      <c r="CS37" s="636"/>
      <c r="CT37" s="636"/>
      <c r="CU37" s="636"/>
      <c r="CV37" s="636"/>
      <c r="CW37" s="636"/>
      <c r="CX37" s="636"/>
      <c r="CY37" s="637"/>
      <c r="CZ37" s="630">
        <v>3.4</v>
      </c>
      <c r="DA37" s="638"/>
      <c r="DB37" s="638"/>
      <c r="DC37" s="639"/>
      <c r="DD37" s="633">
        <v>657355</v>
      </c>
      <c r="DE37" s="636"/>
      <c r="DF37" s="636"/>
      <c r="DG37" s="636"/>
      <c r="DH37" s="636"/>
      <c r="DI37" s="636"/>
      <c r="DJ37" s="636"/>
      <c r="DK37" s="637"/>
      <c r="DL37" s="633">
        <v>635522</v>
      </c>
      <c r="DM37" s="636"/>
      <c r="DN37" s="636"/>
      <c r="DO37" s="636"/>
      <c r="DP37" s="636"/>
      <c r="DQ37" s="636"/>
      <c r="DR37" s="636"/>
      <c r="DS37" s="636"/>
      <c r="DT37" s="636"/>
      <c r="DU37" s="636"/>
      <c r="DV37" s="637"/>
      <c r="DW37" s="630">
        <v>5.7</v>
      </c>
      <c r="DX37" s="638"/>
      <c r="DY37" s="638"/>
      <c r="DZ37" s="638"/>
      <c r="EA37" s="638"/>
      <c r="EB37" s="638"/>
      <c r="EC37" s="652"/>
    </row>
    <row r="38" spans="2:133" ht="11.25" customHeight="1" x14ac:dyDescent="0.2">
      <c r="B38" s="624" t="s">
        <v>322</v>
      </c>
      <c r="C38" s="625"/>
      <c r="D38" s="625"/>
      <c r="E38" s="625"/>
      <c r="F38" s="625"/>
      <c r="G38" s="625"/>
      <c r="H38" s="625"/>
      <c r="I38" s="625"/>
      <c r="J38" s="625"/>
      <c r="K38" s="625"/>
      <c r="L38" s="625"/>
      <c r="M38" s="625"/>
      <c r="N38" s="625"/>
      <c r="O38" s="625"/>
      <c r="P38" s="625"/>
      <c r="Q38" s="626"/>
      <c r="R38" s="627">
        <v>1064100</v>
      </c>
      <c r="S38" s="628"/>
      <c r="T38" s="628"/>
      <c r="U38" s="628"/>
      <c r="V38" s="628"/>
      <c r="W38" s="628"/>
      <c r="X38" s="628"/>
      <c r="Y38" s="629"/>
      <c r="Z38" s="663">
        <v>5.2</v>
      </c>
      <c r="AA38" s="663"/>
      <c r="AB38" s="663"/>
      <c r="AC38" s="663"/>
      <c r="AD38" s="664" t="s">
        <v>122</v>
      </c>
      <c r="AE38" s="664"/>
      <c r="AF38" s="664"/>
      <c r="AG38" s="664"/>
      <c r="AH38" s="664"/>
      <c r="AI38" s="664"/>
      <c r="AJ38" s="664"/>
      <c r="AK38" s="664"/>
      <c r="AL38" s="630" t="s">
        <v>122</v>
      </c>
      <c r="AM38" s="631"/>
      <c r="AN38" s="631"/>
      <c r="AO38" s="665"/>
      <c r="AQ38" s="658" t="s">
        <v>323</v>
      </c>
      <c r="AR38" s="659"/>
      <c r="AS38" s="659"/>
      <c r="AT38" s="659"/>
      <c r="AU38" s="659"/>
      <c r="AV38" s="659"/>
      <c r="AW38" s="659"/>
      <c r="AX38" s="659"/>
      <c r="AY38" s="660"/>
      <c r="AZ38" s="627">
        <v>44147</v>
      </c>
      <c r="BA38" s="628"/>
      <c r="BB38" s="628"/>
      <c r="BC38" s="628"/>
      <c r="BD38" s="636"/>
      <c r="BE38" s="636"/>
      <c r="BF38" s="661"/>
      <c r="BG38" s="624" t="s">
        <v>324</v>
      </c>
      <c r="BH38" s="625"/>
      <c r="BI38" s="625"/>
      <c r="BJ38" s="625"/>
      <c r="BK38" s="625"/>
      <c r="BL38" s="625"/>
      <c r="BM38" s="625"/>
      <c r="BN38" s="625"/>
      <c r="BO38" s="625"/>
      <c r="BP38" s="625"/>
      <c r="BQ38" s="625"/>
      <c r="BR38" s="625"/>
      <c r="BS38" s="625"/>
      <c r="BT38" s="625"/>
      <c r="BU38" s="626"/>
      <c r="BV38" s="627">
        <v>5629</v>
      </c>
      <c r="BW38" s="628"/>
      <c r="BX38" s="628"/>
      <c r="BY38" s="628"/>
      <c r="BZ38" s="628"/>
      <c r="CA38" s="628"/>
      <c r="CB38" s="662"/>
      <c r="CD38" s="624" t="s">
        <v>325</v>
      </c>
      <c r="CE38" s="625"/>
      <c r="CF38" s="625"/>
      <c r="CG38" s="625"/>
      <c r="CH38" s="625"/>
      <c r="CI38" s="625"/>
      <c r="CJ38" s="625"/>
      <c r="CK38" s="625"/>
      <c r="CL38" s="625"/>
      <c r="CM38" s="625"/>
      <c r="CN38" s="625"/>
      <c r="CO38" s="625"/>
      <c r="CP38" s="625"/>
      <c r="CQ38" s="626"/>
      <c r="CR38" s="627">
        <v>1442009</v>
      </c>
      <c r="CS38" s="628"/>
      <c r="CT38" s="628"/>
      <c r="CU38" s="628"/>
      <c r="CV38" s="628"/>
      <c r="CW38" s="628"/>
      <c r="CX38" s="628"/>
      <c r="CY38" s="629"/>
      <c r="CZ38" s="630">
        <v>7.4</v>
      </c>
      <c r="DA38" s="638"/>
      <c r="DB38" s="638"/>
      <c r="DC38" s="639"/>
      <c r="DD38" s="633">
        <v>1142592</v>
      </c>
      <c r="DE38" s="628"/>
      <c r="DF38" s="628"/>
      <c r="DG38" s="628"/>
      <c r="DH38" s="628"/>
      <c r="DI38" s="628"/>
      <c r="DJ38" s="628"/>
      <c r="DK38" s="629"/>
      <c r="DL38" s="633">
        <v>1123964</v>
      </c>
      <c r="DM38" s="628"/>
      <c r="DN38" s="628"/>
      <c r="DO38" s="628"/>
      <c r="DP38" s="628"/>
      <c r="DQ38" s="628"/>
      <c r="DR38" s="628"/>
      <c r="DS38" s="628"/>
      <c r="DT38" s="628"/>
      <c r="DU38" s="628"/>
      <c r="DV38" s="629"/>
      <c r="DW38" s="630">
        <v>10</v>
      </c>
      <c r="DX38" s="638"/>
      <c r="DY38" s="638"/>
      <c r="DZ38" s="638"/>
      <c r="EA38" s="638"/>
      <c r="EB38" s="638"/>
      <c r="EC38" s="652"/>
    </row>
    <row r="39" spans="2:133" ht="11.25" customHeight="1" x14ac:dyDescent="0.2">
      <c r="B39" s="624" t="s">
        <v>326</v>
      </c>
      <c r="C39" s="625"/>
      <c r="D39" s="625"/>
      <c r="E39" s="625"/>
      <c r="F39" s="625"/>
      <c r="G39" s="625"/>
      <c r="H39" s="625"/>
      <c r="I39" s="625"/>
      <c r="J39" s="625"/>
      <c r="K39" s="625"/>
      <c r="L39" s="625"/>
      <c r="M39" s="625"/>
      <c r="N39" s="625"/>
      <c r="O39" s="625"/>
      <c r="P39" s="625"/>
      <c r="Q39" s="626"/>
      <c r="R39" s="627" t="s">
        <v>122</v>
      </c>
      <c r="S39" s="628"/>
      <c r="T39" s="628"/>
      <c r="U39" s="628"/>
      <c r="V39" s="628"/>
      <c r="W39" s="628"/>
      <c r="X39" s="628"/>
      <c r="Y39" s="629"/>
      <c r="Z39" s="663" t="s">
        <v>122</v>
      </c>
      <c r="AA39" s="663"/>
      <c r="AB39" s="663"/>
      <c r="AC39" s="663"/>
      <c r="AD39" s="664" t="s">
        <v>122</v>
      </c>
      <c r="AE39" s="664"/>
      <c r="AF39" s="664"/>
      <c r="AG39" s="664"/>
      <c r="AH39" s="664"/>
      <c r="AI39" s="664"/>
      <c r="AJ39" s="664"/>
      <c r="AK39" s="664"/>
      <c r="AL39" s="630" t="s">
        <v>122</v>
      </c>
      <c r="AM39" s="631"/>
      <c r="AN39" s="631"/>
      <c r="AO39" s="665"/>
      <c r="AQ39" s="658" t="s">
        <v>327</v>
      </c>
      <c r="AR39" s="659"/>
      <c r="AS39" s="659"/>
      <c r="AT39" s="659"/>
      <c r="AU39" s="659"/>
      <c r="AV39" s="659"/>
      <c r="AW39" s="659"/>
      <c r="AX39" s="659"/>
      <c r="AY39" s="660"/>
      <c r="AZ39" s="627" t="s">
        <v>122</v>
      </c>
      <c r="BA39" s="628"/>
      <c r="BB39" s="628"/>
      <c r="BC39" s="628"/>
      <c r="BD39" s="636"/>
      <c r="BE39" s="636"/>
      <c r="BF39" s="661"/>
      <c r="BG39" s="624" t="s">
        <v>328</v>
      </c>
      <c r="BH39" s="625"/>
      <c r="BI39" s="625"/>
      <c r="BJ39" s="625"/>
      <c r="BK39" s="625"/>
      <c r="BL39" s="625"/>
      <c r="BM39" s="625"/>
      <c r="BN39" s="625"/>
      <c r="BO39" s="625"/>
      <c r="BP39" s="625"/>
      <c r="BQ39" s="625"/>
      <c r="BR39" s="625"/>
      <c r="BS39" s="625"/>
      <c r="BT39" s="625"/>
      <c r="BU39" s="626"/>
      <c r="BV39" s="627">
        <v>9237</v>
      </c>
      <c r="BW39" s="628"/>
      <c r="BX39" s="628"/>
      <c r="BY39" s="628"/>
      <c r="BZ39" s="628"/>
      <c r="CA39" s="628"/>
      <c r="CB39" s="662"/>
      <c r="CD39" s="624" t="s">
        <v>329</v>
      </c>
      <c r="CE39" s="625"/>
      <c r="CF39" s="625"/>
      <c r="CG39" s="625"/>
      <c r="CH39" s="625"/>
      <c r="CI39" s="625"/>
      <c r="CJ39" s="625"/>
      <c r="CK39" s="625"/>
      <c r="CL39" s="625"/>
      <c r="CM39" s="625"/>
      <c r="CN39" s="625"/>
      <c r="CO39" s="625"/>
      <c r="CP39" s="625"/>
      <c r="CQ39" s="626"/>
      <c r="CR39" s="627">
        <v>1437829</v>
      </c>
      <c r="CS39" s="636"/>
      <c r="CT39" s="636"/>
      <c r="CU39" s="636"/>
      <c r="CV39" s="636"/>
      <c r="CW39" s="636"/>
      <c r="CX39" s="636"/>
      <c r="CY39" s="637"/>
      <c r="CZ39" s="630">
        <v>7.4</v>
      </c>
      <c r="DA39" s="638"/>
      <c r="DB39" s="638"/>
      <c r="DC39" s="639"/>
      <c r="DD39" s="633">
        <v>522400</v>
      </c>
      <c r="DE39" s="636"/>
      <c r="DF39" s="636"/>
      <c r="DG39" s="636"/>
      <c r="DH39" s="636"/>
      <c r="DI39" s="636"/>
      <c r="DJ39" s="636"/>
      <c r="DK39" s="637"/>
      <c r="DL39" s="633" t="s">
        <v>122</v>
      </c>
      <c r="DM39" s="636"/>
      <c r="DN39" s="636"/>
      <c r="DO39" s="636"/>
      <c r="DP39" s="636"/>
      <c r="DQ39" s="636"/>
      <c r="DR39" s="636"/>
      <c r="DS39" s="636"/>
      <c r="DT39" s="636"/>
      <c r="DU39" s="636"/>
      <c r="DV39" s="637"/>
      <c r="DW39" s="630" t="s">
        <v>122</v>
      </c>
      <c r="DX39" s="638"/>
      <c r="DY39" s="638"/>
      <c r="DZ39" s="638"/>
      <c r="EA39" s="638"/>
      <c r="EB39" s="638"/>
      <c r="EC39" s="652"/>
    </row>
    <row r="40" spans="2:133" ht="11.25" customHeight="1" x14ac:dyDescent="0.2">
      <c r="B40" s="624" t="s">
        <v>330</v>
      </c>
      <c r="C40" s="625"/>
      <c r="D40" s="625"/>
      <c r="E40" s="625"/>
      <c r="F40" s="625"/>
      <c r="G40" s="625"/>
      <c r="H40" s="625"/>
      <c r="I40" s="625"/>
      <c r="J40" s="625"/>
      <c r="K40" s="625"/>
      <c r="L40" s="625"/>
      <c r="M40" s="625"/>
      <c r="N40" s="625"/>
      <c r="O40" s="625"/>
      <c r="P40" s="625"/>
      <c r="Q40" s="626"/>
      <c r="R40" s="627">
        <v>68100</v>
      </c>
      <c r="S40" s="628"/>
      <c r="T40" s="628"/>
      <c r="U40" s="628"/>
      <c r="V40" s="628"/>
      <c r="W40" s="628"/>
      <c r="X40" s="628"/>
      <c r="Y40" s="629"/>
      <c r="Z40" s="663">
        <v>0.3</v>
      </c>
      <c r="AA40" s="663"/>
      <c r="AB40" s="663"/>
      <c r="AC40" s="663"/>
      <c r="AD40" s="664" t="s">
        <v>122</v>
      </c>
      <c r="AE40" s="664"/>
      <c r="AF40" s="664"/>
      <c r="AG40" s="664"/>
      <c r="AH40" s="664"/>
      <c r="AI40" s="664"/>
      <c r="AJ40" s="664"/>
      <c r="AK40" s="664"/>
      <c r="AL40" s="630" t="s">
        <v>122</v>
      </c>
      <c r="AM40" s="631"/>
      <c r="AN40" s="631"/>
      <c r="AO40" s="665"/>
      <c r="AQ40" s="658" t="s">
        <v>331</v>
      </c>
      <c r="AR40" s="659"/>
      <c r="AS40" s="659"/>
      <c r="AT40" s="659"/>
      <c r="AU40" s="659"/>
      <c r="AV40" s="659"/>
      <c r="AW40" s="659"/>
      <c r="AX40" s="659"/>
      <c r="AY40" s="660"/>
      <c r="AZ40" s="627" t="s">
        <v>122</v>
      </c>
      <c r="BA40" s="628"/>
      <c r="BB40" s="628"/>
      <c r="BC40" s="628"/>
      <c r="BD40" s="636"/>
      <c r="BE40" s="636"/>
      <c r="BF40" s="661"/>
      <c r="BG40" s="666" t="s">
        <v>332</v>
      </c>
      <c r="BH40" s="667"/>
      <c r="BI40" s="667"/>
      <c r="BJ40" s="667"/>
      <c r="BK40" s="667"/>
      <c r="BL40" s="223"/>
      <c r="BM40" s="625" t="s">
        <v>333</v>
      </c>
      <c r="BN40" s="625"/>
      <c r="BO40" s="625"/>
      <c r="BP40" s="625"/>
      <c r="BQ40" s="625"/>
      <c r="BR40" s="625"/>
      <c r="BS40" s="625"/>
      <c r="BT40" s="625"/>
      <c r="BU40" s="626"/>
      <c r="BV40" s="627">
        <v>115</v>
      </c>
      <c r="BW40" s="628"/>
      <c r="BX40" s="628"/>
      <c r="BY40" s="628"/>
      <c r="BZ40" s="628"/>
      <c r="CA40" s="628"/>
      <c r="CB40" s="662"/>
      <c r="CD40" s="624" t="s">
        <v>334</v>
      </c>
      <c r="CE40" s="625"/>
      <c r="CF40" s="625"/>
      <c r="CG40" s="625"/>
      <c r="CH40" s="625"/>
      <c r="CI40" s="625"/>
      <c r="CJ40" s="625"/>
      <c r="CK40" s="625"/>
      <c r="CL40" s="625"/>
      <c r="CM40" s="625"/>
      <c r="CN40" s="625"/>
      <c r="CO40" s="625"/>
      <c r="CP40" s="625"/>
      <c r="CQ40" s="626"/>
      <c r="CR40" s="627">
        <v>8000</v>
      </c>
      <c r="CS40" s="628"/>
      <c r="CT40" s="628"/>
      <c r="CU40" s="628"/>
      <c r="CV40" s="628"/>
      <c r="CW40" s="628"/>
      <c r="CX40" s="628"/>
      <c r="CY40" s="629"/>
      <c r="CZ40" s="630">
        <v>0</v>
      </c>
      <c r="DA40" s="638"/>
      <c r="DB40" s="638"/>
      <c r="DC40" s="639"/>
      <c r="DD40" s="633" t="s">
        <v>122</v>
      </c>
      <c r="DE40" s="628"/>
      <c r="DF40" s="628"/>
      <c r="DG40" s="628"/>
      <c r="DH40" s="628"/>
      <c r="DI40" s="628"/>
      <c r="DJ40" s="628"/>
      <c r="DK40" s="629"/>
      <c r="DL40" s="633" t="s">
        <v>122</v>
      </c>
      <c r="DM40" s="628"/>
      <c r="DN40" s="628"/>
      <c r="DO40" s="628"/>
      <c r="DP40" s="628"/>
      <c r="DQ40" s="628"/>
      <c r="DR40" s="628"/>
      <c r="DS40" s="628"/>
      <c r="DT40" s="628"/>
      <c r="DU40" s="628"/>
      <c r="DV40" s="629"/>
      <c r="DW40" s="630" t="s">
        <v>122</v>
      </c>
      <c r="DX40" s="638"/>
      <c r="DY40" s="638"/>
      <c r="DZ40" s="638"/>
      <c r="EA40" s="638"/>
      <c r="EB40" s="638"/>
      <c r="EC40" s="652"/>
    </row>
    <row r="41" spans="2:133" ht="11.25" customHeight="1" x14ac:dyDescent="0.2">
      <c r="B41" s="608" t="s">
        <v>335</v>
      </c>
      <c r="C41" s="609"/>
      <c r="D41" s="609"/>
      <c r="E41" s="609"/>
      <c r="F41" s="609"/>
      <c r="G41" s="609"/>
      <c r="H41" s="609"/>
      <c r="I41" s="609"/>
      <c r="J41" s="609"/>
      <c r="K41" s="609"/>
      <c r="L41" s="609"/>
      <c r="M41" s="609"/>
      <c r="N41" s="609"/>
      <c r="O41" s="609"/>
      <c r="P41" s="609"/>
      <c r="Q41" s="610"/>
      <c r="R41" s="611">
        <v>20333276</v>
      </c>
      <c r="S41" s="649"/>
      <c r="T41" s="649"/>
      <c r="U41" s="649"/>
      <c r="V41" s="649"/>
      <c r="W41" s="649"/>
      <c r="X41" s="649"/>
      <c r="Y41" s="653"/>
      <c r="Z41" s="654">
        <v>100</v>
      </c>
      <c r="AA41" s="654"/>
      <c r="AB41" s="654"/>
      <c r="AC41" s="654"/>
      <c r="AD41" s="655">
        <v>11151918</v>
      </c>
      <c r="AE41" s="655"/>
      <c r="AF41" s="655"/>
      <c r="AG41" s="655"/>
      <c r="AH41" s="655"/>
      <c r="AI41" s="655"/>
      <c r="AJ41" s="655"/>
      <c r="AK41" s="655"/>
      <c r="AL41" s="614">
        <v>100</v>
      </c>
      <c r="AM41" s="656"/>
      <c r="AN41" s="656"/>
      <c r="AO41" s="657"/>
      <c r="AQ41" s="658" t="s">
        <v>336</v>
      </c>
      <c r="AR41" s="659"/>
      <c r="AS41" s="659"/>
      <c r="AT41" s="659"/>
      <c r="AU41" s="659"/>
      <c r="AV41" s="659"/>
      <c r="AW41" s="659"/>
      <c r="AX41" s="659"/>
      <c r="AY41" s="660"/>
      <c r="AZ41" s="627">
        <v>321015</v>
      </c>
      <c r="BA41" s="628"/>
      <c r="BB41" s="628"/>
      <c r="BC41" s="628"/>
      <c r="BD41" s="636"/>
      <c r="BE41" s="636"/>
      <c r="BF41" s="661"/>
      <c r="BG41" s="666"/>
      <c r="BH41" s="667"/>
      <c r="BI41" s="667"/>
      <c r="BJ41" s="667"/>
      <c r="BK41" s="667"/>
      <c r="BL41" s="223"/>
      <c r="BM41" s="625" t="s">
        <v>337</v>
      </c>
      <c r="BN41" s="625"/>
      <c r="BO41" s="625"/>
      <c r="BP41" s="625"/>
      <c r="BQ41" s="625"/>
      <c r="BR41" s="625"/>
      <c r="BS41" s="625"/>
      <c r="BT41" s="625"/>
      <c r="BU41" s="626"/>
      <c r="BV41" s="627" t="s">
        <v>122</v>
      </c>
      <c r="BW41" s="628"/>
      <c r="BX41" s="628"/>
      <c r="BY41" s="628"/>
      <c r="BZ41" s="628"/>
      <c r="CA41" s="628"/>
      <c r="CB41" s="662"/>
      <c r="CD41" s="624" t="s">
        <v>338</v>
      </c>
      <c r="CE41" s="625"/>
      <c r="CF41" s="625"/>
      <c r="CG41" s="625"/>
      <c r="CH41" s="625"/>
      <c r="CI41" s="625"/>
      <c r="CJ41" s="625"/>
      <c r="CK41" s="625"/>
      <c r="CL41" s="625"/>
      <c r="CM41" s="625"/>
      <c r="CN41" s="625"/>
      <c r="CO41" s="625"/>
      <c r="CP41" s="625"/>
      <c r="CQ41" s="626"/>
      <c r="CR41" s="627" t="s">
        <v>122</v>
      </c>
      <c r="CS41" s="636"/>
      <c r="CT41" s="636"/>
      <c r="CU41" s="636"/>
      <c r="CV41" s="636"/>
      <c r="CW41" s="636"/>
      <c r="CX41" s="636"/>
      <c r="CY41" s="637"/>
      <c r="CZ41" s="630" t="s">
        <v>122</v>
      </c>
      <c r="DA41" s="638"/>
      <c r="DB41" s="638"/>
      <c r="DC41" s="639"/>
      <c r="DD41" s="633" t="s">
        <v>122</v>
      </c>
      <c r="DE41" s="636"/>
      <c r="DF41" s="636"/>
      <c r="DG41" s="636"/>
      <c r="DH41" s="636"/>
      <c r="DI41" s="636"/>
      <c r="DJ41" s="636"/>
      <c r="DK41" s="637"/>
      <c r="DL41" s="605"/>
      <c r="DM41" s="606"/>
      <c r="DN41" s="606"/>
      <c r="DO41" s="606"/>
      <c r="DP41" s="606"/>
      <c r="DQ41" s="606"/>
      <c r="DR41" s="606"/>
      <c r="DS41" s="606"/>
      <c r="DT41" s="606"/>
      <c r="DU41" s="606"/>
      <c r="DV41" s="607"/>
      <c r="DW41" s="602"/>
      <c r="DX41" s="603"/>
      <c r="DY41" s="603"/>
      <c r="DZ41" s="603"/>
      <c r="EA41" s="603"/>
      <c r="EB41" s="603"/>
      <c r="EC41" s="604"/>
    </row>
    <row r="42" spans="2:133" ht="11.25" customHeight="1" x14ac:dyDescent="0.2">
      <c r="AQ42" s="646" t="s">
        <v>339</v>
      </c>
      <c r="AR42" s="647"/>
      <c r="AS42" s="647"/>
      <c r="AT42" s="647"/>
      <c r="AU42" s="647"/>
      <c r="AV42" s="647"/>
      <c r="AW42" s="647"/>
      <c r="AX42" s="647"/>
      <c r="AY42" s="648"/>
      <c r="AZ42" s="611">
        <v>1120994</v>
      </c>
      <c r="BA42" s="649"/>
      <c r="BB42" s="649"/>
      <c r="BC42" s="649"/>
      <c r="BD42" s="612"/>
      <c r="BE42" s="612"/>
      <c r="BF42" s="650"/>
      <c r="BG42" s="668"/>
      <c r="BH42" s="669"/>
      <c r="BI42" s="669"/>
      <c r="BJ42" s="669"/>
      <c r="BK42" s="669"/>
      <c r="BL42" s="224"/>
      <c r="BM42" s="609" t="s">
        <v>340</v>
      </c>
      <c r="BN42" s="609"/>
      <c r="BO42" s="609"/>
      <c r="BP42" s="609"/>
      <c r="BQ42" s="609"/>
      <c r="BR42" s="609"/>
      <c r="BS42" s="609"/>
      <c r="BT42" s="609"/>
      <c r="BU42" s="610"/>
      <c r="BV42" s="611">
        <v>311</v>
      </c>
      <c r="BW42" s="649"/>
      <c r="BX42" s="649"/>
      <c r="BY42" s="649"/>
      <c r="BZ42" s="649"/>
      <c r="CA42" s="649"/>
      <c r="CB42" s="651"/>
      <c r="CD42" s="624" t="s">
        <v>341</v>
      </c>
      <c r="CE42" s="625"/>
      <c r="CF42" s="625"/>
      <c r="CG42" s="625"/>
      <c r="CH42" s="625"/>
      <c r="CI42" s="625"/>
      <c r="CJ42" s="625"/>
      <c r="CK42" s="625"/>
      <c r="CL42" s="625"/>
      <c r="CM42" s="625"/>
      <c r="CN42" s="625"/>
      <c r="CO42" s="625"/>
      <c r="CP42" s="625"/>
      <c r="CQ42" s="626"/>
      <c r="CR42" s="627">
        <v>2299238</v>
      </c>
      <c r="CS42" s="636"/>
      <c r="CT42" s="636"/>
      <c r="CU42" s="636"/>
      <c r="CV42" s="636"/>
      <c r="CW42" s="636"/>
      <c r="CX42" s="636"/>
      <c r="CY42" s="637"/>
      <c r="CZ42" s="630">
        <v>11.8</v>
      </c>
      <c r="DA42" s="638"/>
      <c r="DB42" s="638"/>
      <c r="DC42" s="639"/>
      <c r="DD42" s="633">
        <v>727532</v>
      </c>
      <c r="DE42" s="636"/>
      <c r="DF42" s="636"/>
      <c r="DG42" s="636"/>
      <c r="DH42" s="636"/>
      <c r="DI42" s="636"/>
      <c r="DJ42" s="636"/>
      <c r="DK42" s="637"/>
      <c r="DL42" s="605"/>
      <c r="DM42" s="606"/>
      <c r="DN42" s="606"/>
      <c r="DO42" s="606"/>
      <c r="DP42" s="606"/>
      <c r="DQ42" s="606"/>
      <c r="DR42" s="606"/>
      <c r="DS42" s="606"/>
      <c r="DT42" s="606"/>
      <c r="DU42" s="606"/>
      <c r="DV42" s="607"/>
      <c r="DW42" s="602"/>
      <c r="DX42" s="603"/>
      <c r="DY42" s="603"/>
      <c r="DZ42" s="603"/>
      <c r="EA42" s="603"/>
      <c r="EB42" s="603"/>
      <c r="EC42" s="604"/>
    </row>
    <row r="43" spans="2:133" ht="11.25" customHeight="1" x14ac:dyDescent="0.2">
      <c r="B43" s="214" t="s">
        <v>342</v>
      </c>
      <c r="CD43" s="624" t="s">
        <v>343</v>
      </c>
      <c r="CE43" s="625"/>
      <c r="CF43" s="625"/>
      <c r="CG43" s="625"/>
      <c r="CH43" s="625"/>
      <c r="CI43" s="625"/>
      <c r="CJ43" s="625"/>
      <c r="CK43" s="625"/>
      <c r="CL43" s="625"/>
      <c r="CM43" s="625"/>
      <c r="CN43" s="625"/>
      <c r="CO43" s="625"/>
      <c r="CP43" s="625"/>
      <c r="CQ43" s="626"/>
      <c r="CR43" s="627">
        <v>77813</v>
      </c>
      <c r="CS43" s="636"/>
      <c r="CT43" s="636"/>
      <c r="CU43" s="636"/>
      <c r="CV43" s="636"/>
      <c r="CW43" s="636"/>
      <c r="CX43" s="636"/>
      <c r="CY43" s="637"/>
      <c r="CZ43" s="630">
        <v>0.4</v>
      </c>
      <c r="DA43" s="638"/>
      <c r="DB43" s="638"/>
      <c r="DC43" s="639"/>
      <c r="DD43" s="633">
        <v>77813</v>
      </c>
      <c r="DE43" s="636"/>
      <c r="DF43" s="636"/>
      <c r="DG43" s="636"/>
      <c r="DH43" s="636"/>
      <c r="DI43" s="636"/>
      <c r="DJ43" s="636"/>
      <c r="DK43" s="637"/>
      <c r="DL43" s="605"/>
      <c r="DM43" s="606"/>
      <c r="DN43" s="606"/>
      <c r="DO43" s="606"/>
      <c r="DP43" s="606"/>
      <c r="DQ43" s="606"/>
      <c r="DR43" s="606"/>
      <c r="DS43" s="606"/>
      <c r="DT43" s="606"/>
      <c r="DU43" s="606"/>
      <c r="DV43" s="607"/>
      <c r="DW43" s="602"/>
      <c r="DX43" s="603"/>
      <c r="DY43" s="603"/>
      <c r="DZ43" s="603"/>
      <c r="EA43" s="603"/>
      <c r="EB43" s="603"/>
      <c r="EC43" s="604"/>
    </row>
    <row r="44" spans="2:133" ht="11.25" customHeight="1" x14ac:dyDescent="0.2">
      <c r="B44" s="634" t="s">
        <v>344</v>
      </c>
      <c r="C44" s="634"/>
      <c r="D44" s="634"/>
      <c r="E44" s="634"/>
      <c r="F44" s="634"/>
      <c r="G44" s="634"/>
      <c r="H44" s="634"/>
      <c r="I44" s="634"/>
      <c r="J44" s="634"/>
      <c r="K44" s="634"/>
      <c r="L44" s="634"/>
      <c r="M44" s="634"/>
      <c r="N44" s="634"/>
      <c r="O44" s="634"/>
      <c r="P44" s="634"/>
      <c r="Q44" s="634"/>
      <c r="R44" s="634"/>
      <c r="S44" s="634"/>
      <c r="T44" s="634"/>
      <c r="U44" s="634"/>
      <c r="V44" s="634"/>
      <c r="W44" s="634"/>
      <c r="X44" s="634"/>
      <c r="Y44" s="634"/>
      <c r="Z44" s="634"/>
      <c r="AA44" s="634"/>
      <c r="AB44" s="634"/>
      <c r="AC44" s="634"/>
      <c r="AD44" s="634"/>
      <c r="AE44" s="634"/>
      <c r="AF44" s="634"/>
      <c r="AG44" s="634"/>
      <c r="AH44" s="634"/>
      <c r="AI44" s="634"/>
      <c r="AJ44" s="634"/>
      <c r="AK44" s="634"/>
      <c r="AL44" s="634"/>
      <c r="AM44" s="634"/>
      <c r="AN44" s="634"/>
      <c r="AO44" s="634"/>
      <c r="AP44" s="634"/>
      <c r="AQ44" s="634"/>
      <c r="AR44" s="634"/>
      <c r="AS44" s="634"/>
      <c r="AT44" s="634"/>
      <c r="AU44" s="634"/>
      <c r="AV44" s="634"/>
      <c r="AW44" s="634"/>
      <c r="AX44" s="634"/>
      <c r="AY44" s="634"/>
      <c r="AZ44" s="634"/>
      <c r="BA44" s="634"/>
      <c r="BB44" s="634"/>
      <c r="BC44" s="634"/>
      <c r="BD44" s="634"/>
      <c r="BE44" s="634"/>
      <c r="BF44" s="634"/>
      <c r="BG44" s="634"/>
      <c r="BH44" s="634"/>
      <c r="BI44" s="634"/>
      <c r="BJ44" s="634"/>
      <c r="BK44" s="634"/>
      <c r="BL44" s="634"/>
      <c r="BM44" s="634"/>
      <c r="BN44" s="634"/>
      <c r="BO44" s="634"/>
      <c r="BP44" s="634"/>
      <c r="BQ44" s="634"/>
      <c r="BR44" s="634"/>
      <c r="BS44" s="634"/>
      <c r="BT44" s="634"/>
      <c r="BU44" s="634"/>
      <c r="BV44" s="634"/>
      <c r="BW44" s="634"/>
      <c r="BX44" s="634"/>
      <c r="BY44" s="634"/>
      <c r="BZ44" s="634"/>
      <c r="CA44" s="634"/>
      <c r="CB44" s="634"/>
      <c r="CC44" s="635"/>
      <c r="CD44" s="640" t="s">
        <v>292</v>
      </c>
      <c r="CE44" s="641"/>
      <c r="CF44" s="624" t="s">
        <v>345</v>
      </c>
      <c r="CG44" s="625"/>
      <c r="CH44" s="625"/>
      <c r="CI44" s="625"/>
      <c r="CJ44" s="625"/>
      <c r="CK44" s="625"/>
      <c r="CL44" s="625"/>
      <c r="CM44" s="625"/>
      <c r="CN44" s="625"/>
      <c r="CO44" s="625"/>
      <c r="CP44" s="625"/>
      <c r="CQ44" s="626"/>
      <c r="CR44" s="627">
        <v>2104337</v>
      </c>
      <c r="CS44" s="628"/>
      <c r="CT44" s="628"/>
      <c r="CU44" s="628"/>
      <c r="CV44" s="628"/>
      <c r="CW44" s="628"/>
      <c r="CX44" s="628"/>
      <c r="CY44" s="629"/>
      <c r="CZ44" s="630">
        <v>10.8</v>
      </c>
      <c r="DA44" s="631"/>
      <c r="DB44" s="631"/>
      <c r="DC44" s="632"/>
      <c r="DD44" s="633">
        <v>727531</v>
      </c>
      <c r="DE44" s="628"/>
      <c r="DF44" s="628"/>
      <c r="DG44" s="628"/>
      <c r="DH44" s="628"/>
      <c r="DI44" s="628"/>
      <c r="DJ44" s="628"/>
      <c r="DK44" s="629"/>
      <c r="DL44" s="605"/>
      <c r="DM44" s="606"/>
      <c r="DN44" s="606"/>
      <c r="DO44" s="606"/>
      <c r="DP44" s="606"/>
      <c r="DQ44" s="606"/>
      <c r="DR44" s="606"/>
      <c r="DS44" s="606"/>
      <c r="DT44" s="606"/>
      <c r="DU44" s="606"/>
      <c r="DV44" s="607"/>
      <c r="DW44" s="602"/>
      <c r="DX44" s="603"/>
      <c r="DY44" s="603"/>
      <c r="DZ44" s="603"/>
      <c r="EA44" s="603"/>
      <c r="EB44" s="603"/>
      <c r="EC44" s="604"/>
    </row>
    <row r="45" spans="2:133" ht="11.25" customHeight="1" x14ac:dyDescent="0.2">
      <c r="B45" s="634" t="s">
        <v>346</v>
      </c>
      <c r="C45" s="634"/>
      <c r="D45" s="634"/>
      <c r="E45" s="634"/>
      <c r="F45" s="634"/>
      <c r="G45" s="634"/>
      <c r="H45" s="634"/>
      <c r="I45" s="634"/>
      <c r="J45" s="634"/>
      <c r="K45" s="634"/>
      <c r="L45" s="634"/>
      <c r="M45" s="634"/>
      <c r="N45" s="634"/>
      <c r="O45" s="634"/>
      <c r="P45" s="634"/>
      <c r="Q45" s="634"/>
      <c r="R45" s="634"/>
      <c r="S45" s="634"/>
      <c r="T45" s="634"/>
      <c r="U45" s="634"/>
      <c r="V45" s="634"/>
      <c r="W45" s="634"/>
      <c r="X45" s="634"/>
      <c r="Y45" s="634"/>
      <c r="Z45" s="634"/>
      <c r="AA45" s="634"/>
      <c r="AB45" s="634"/>
      <c r="AC45" s="634"/>
      <c r="AD45" s="634"/>
      <c r="AE45" s="634"/>
      <c r="AF45" s="634"/>
      <c r="AG45" s="634"/>
      <c r="AH45" s="634"/>
      <c r="AI45" s="634"/>
      <c r="AJ45" s="634"/>
      <c r="AK45" s="634"/>
      <c r="AL45" s="634"/>
      <c r="AM45" s="634"/>
      <c r="AN45" s="634"/>
      <c r="AO45" s="634"/>
      <c r="AP45" s="634"/>
      <c r="AQ45" s="634"/>
      <c r="AR45" s="634"/>
      <c r="AS45" s="634"/>
      <c r="AT45" s="634"/>
      <c r="AU45" s="634"/>
      <c r="AV45" s="634"/>
      <c r="AW45" s="634"/>
      <c r="AX45" s="634"/>
      <c r="AY45" s="634"/>
      <c r="AZ45" s="634"/>
      <c r="BA45" s="634"/>
      <c r="BB45" s="634"/>
      <c r="BC45" s="634"/>
      <c r="BD45" s="634"/>
      <c r="BE45" s="634"/>
      <c r="BF45" s="634"/>
      <c r="BG45" s="634"/>
      <c r="BH45" s="634"/>
      <c r="BI45" s="634"/>
      <c r="BJ45" s="634"/>
      <c r="BK45" s="634"/>
      <c r="BL45" s="634"/>
      <c r="BM45" s="634"/>
      <c r="BN45" s="634"/>
      <c r="BO45" s="634"/>
      <c r="BP45" s="634"/>
      <c r="BQ45" s="634"/>
      <c r="BR45" s="634"/>
      <c r="BS45" s="634"/>
      <c r="BT45" s="634"/>
      <c r="BU45" s="634"/>
      <c r="BV45" s="634"/>
      <c r="BW45" s="634"/>
      <c r="BX45" s="634"/>
      <c r="BY45" s="634"/>
      <c r="BZ45" s="634"/>
      <c r="CA45" s="634"/>
      <c r="CB45" s="634"/>
      <c r="CC45" s="635"/>
      <c r="CD45" s="642"/>
      <c r="CE45" s="643"/>
      <c r="CF45" s="624" t="s">
        <v>347</v>
      </c>
      <c r="CG45" s="625"/>
      <c r="CH45" s="625"/>
      <c r="CI45" s="625"/>
      <c r="CJ45" s="625"/>
      <c r="CK45" s="625"/>
      <c r="CL45" s="625"/>
      <c r="CM45" s="625"/>
      <c r="CN45" s="625"/>
      <c r="CO45" s="625"/>
      <c r="CP45" s="625"/>
      <c r="CQ45" s="626"/>
      <c r="CR45" s="627">
        <v>684574</v>
      </c>
      <c r="CS45" s="636"/>
      <c r="CT45" s="636"/>
      <c r="CU45" s="636"/>
      <c r="CV45" s="636"/>
      <c r="CW45" s="636"/>
      <c r="CX45" s="636"/>
      <c r="CY45" s="637"/>
      <c r="CZ45" s="630">
        <v>3.5</v>
      </c>
      <c r="DA45" s="638"/>
      <c r="DB45" s="638"/>
      <c r="DC45" s="639"/>
      <c r="DD45" s="633">
        <v>102100</v>
      </c>
      <c r="DE45" s="636"/>
      <c r="DF45" s="636"/>
      <c r="DG45" s="636"/>
      <c r="DH45" s="636"/>
      <c r="DI45" s="636"/>
      <c r="DJ45" s="636"/>
      <c r="DK45" s="637"/>
      <c r="DL45" s="605"/>
      <c r="DM45" s="606"/>
      <c r="DN45" s="606"/>
      <c r="DO45" s="606"/>
      <c r="DP45" s="606"/>
      <c r="DQ45" s="606"/>
      <c r="DR45" s="606"/>
      <c r="DS45" s="606"/>
      <c r="DT45" s="606"/>
      <c r="DU45" s="606"/>
      <c r="DV45" s="607"/>
      <c r="DW45" s="602"/>
      <c r="DX45" s="603"/>
      <c r="DY45" s="603"/>
      <c r="DZ45" s="603"/>
      <c r="EA45" s="603"/>
      <c r="EB45" s="603"/>
      <c r="EC45" s="604"/>
    </row>
    <row r="46" spans="2:133" ht="11.25" customHeight="1" x14ac:dyDescent="0.2">
      <c r="B46" s="225"/>
      <c r="CD46" s="642"/>
      <c r="CE46" s="643"/>
      <c r="CF46" s="624" t="s">
        <v>348</v>
      </c>
      <c r="CG46" s="625"/>
      <c r="CH46" s="625"/>
      <c r="CI46" s="625"/>
      <c r="CJ46" s="625"/>
      <c r="CK46" s="625"/>
      <c r="CL46" s="625"/>
      <c r="CM46" s="625"/>
      <c r="CN46" s="625"/>
      <c r="CO46" s="625"/>
      <c r="CP46" s="625"/>
      <c r="CQ46" s="626"/>
      <c r="CR46" s="627">
        <v>1376131</v>
      </c>
      <c r="CS46" s="628"/>
      <c r="CT46" s="628"/>
      <c r="CU46" s="628"/>
      <c r="CV46" s="628"/>
      <c r="CW46" s="628"/>
      <c r="CX46" s="628"/>
      <c r="CY46" s="629"/>
      <c r="CZ46" s="630">
        <v>7.1</v>
      </c>
      <c r="DA46" s="631"/>
      <c r="DB46" s="631"/>
      <c r="DC46" s="632"/>
      <c r="DD46" s="633">
        <v>581799</v>
      </c>
      <c r="DE46" s="628"/>
      <c r="DF46" s="628"/>
      <c r="DG46" s="628"/>
      <c r="DH46" s="628"/>
      <c r="DI46" s="628"/>
      <c r="DJ46" s="628"/>
      <c r="DK46" s="629"/>
      <c r="DL46" s="605"/>
      <c r="DM46" s="606"/>
      <c r="DN46" s="606"/>
      <c r="DO46" s="606"/>
      <c r="DP46" s="606"/>
      <c r="DQ46" s="606"/>
      <c r="DR46" s="606"/>
      <c r="DS46" s="606"/>
      <c r="DT46" s="606"/>
      <c r="DU46" s="606"/>
      <c r="DV46" s="607"/>
      <c r="DW46" s="602"/>
      <c r="DX46" s="603"/>
      <c r="DY46" s="603"/>
      <c r="DZ46" s="603"/>
      <c r="EA46" s="603"/>
      <c r="EB46" s="603"/>
      <c r="EC46" s="604"/>
    </row>
    <row r="47" spans="2:133" ht="11.25" customHeight="1" x14ac:dyDescent="0.2">
      <c r="B47" s="225"/>
      <c r="CD47" s="642"/>
      <c r="CE47" s="643"/>
      <c r="CF47" s="624" t="s">
        <v>349</v>
      </c>
      <c r="CG47" s="625"/>
      <c r="CH47" s="625"/>
      <c r="CI47" s="625"/>
      <c r="CJ47" s="625"/>
      <c r="CK47" s="625"/>
      <c r="CL47" s="625"/>
      <c r="CM47" s="625"/>
      <c r="CN47" s="625"/>
      <c r="CO47" s="625"/>
      <c r="CP47" s="625"/>
      <c r="CQ47" s="626"/>
      <c r="CR47" s="627">
        <v>194901</v>
      </c>
      <c r="CS47" s="636"/>
      <c r="CT47" s="636"/>
      <c r="CU47" s="636"/>
      <c r="CV47" s="636"/>
      <c r="CW47" s="636"/>
      <c r="CX47" s="636"/>
      <c r="CY47" s="637"/>
      <c r="CZ47" s="630">
        <v>1</v>
      </c>
      <c r="DA47" s="638"/>
      <c r="DB47" s="638"/>
      <c r="DC47" s="639"/>
      <c r="DD47" s="633">
        <v>1</v>
      </c>
      <c r="DE47" s="636"/>
      <c r="DF47" s="636"/>
      <c r="DG47" s="636"/>
      <c r="DH47" s="636"/>
      <c r="DI47" s="636"/>
      <c r="DJ47" s="636"/>
      <c r="DK47" s="637"/>
      <c r="DL47" s="605"/>
      <c r="DM47" s="606"/>
      <c r="DN47" s="606"/>
      <c r="DO47" s="606"/>
      <c r="DP47" s="606"/>
      <c r="DQ47" s="606"/>
      <c r="DR47" s="606"/>
      <c r="DS47" s="606"/>
      <c r="DT47" s="606"/>
      <c r="DU47" s="606"/>
      <c r="DV47" s="607"/>
      <c r="DW47" s="602"/>
      <c r="DX47" s="603"/>
      <c r="DY47" s="603"/>
      <c r="DZ47" s="603"/>
      <c r="EA47" s="603"/>
      <c r="EB47" s="603"/>
      <c r="EC47" s="604"/>
    </row>
    <row r="48" spans="2:133" ht="10.8" x14ac:dyDescent="0.2">
      <c r="B48" s="225"/>
      <c r="CD48" s="644"/>
      <c r="CE48" s="645"/>
      <c r="CF48" s="624" t="s">
        <v>350</v>
      </c>
      <c r="CG48" s="625"/>
      <c r="CH48" s="625"/>
      <c r="CI48" s="625"/>
      <c r="CJ48" s="625"/>
      <c r="CK48" s="625"/>
      <c r="CL48" s="625"/>
      <c r="CM48" s="625"/>
      <c r="CN48" s="625"/>
      <c r="CO48" s="625"/>
      <c r="CP48" s="625"/>
      <c r="CQ48" s="626"/>
      <c r="CR48" s="627" t="s">
        <v>122</v>
      </c>
      <c r="CS48" s="628"/>
      <c r="CT48" s="628"/>
      <c r="CU48" s="628"/>
      <c r="CV48" s="628"/>
      <c r="CW48" s="628"/>
      <c r="CX48" s="628"/>
      <c r="CY48" s="629"/>
      <c r="CZ48" s="630" t="s">
        <v>122</v>
      </c>
      <c r="DA48" s="631"/>
      <c r="DB48" s="631"/>
      <c r="DC48" s="632"/>
      <c r="DD48" s="633" t="s">
        <v>122</v>
      </c>
      <c r="DE48" s="628"/>
      <c r="DF48" s="628"/>
      <c r="DG48" s="628"/>
      <c r="DH48" s="628"/>
      <c r="DI48" s="628"/>
      <c r="DJ48" s="628"/>
      <c r="DK48" s="629"/>
      <c r="DL48" s="605"/>
      <c r="DM48" s="606"/>
      <c r="DN48" s="606"/>
      <c r="DO48" s="606"/>
      <c r="DP48" s="606"/>
      <c r="DQ48" s="606"/>
      <c r="DR48" s="606"/>
      <c r="DS48" s="606"/>
      <c r="DT48" s="606"/>
      <c r="DU48" s="606"/>
      <c r="DV48" s="607"/>
      <c r="DW48" s="602"/>
      <c r="DX48" s="603"/>
      <c r="DY48" s="603"/>
      <c r="DZ48" s="603"/>
      <c r="EA48" s="603"/>
      <c r="EB48" s="603"/>
      <c r="EC48" s="604"/>
    </row>
    <row r="49" spans="2:133" ht="11.25" customHeight="1" x14ac:dyDescent="0.2">
      <c r="B49" s="225"/>
      <c r="CD49" s="608" t="s">
        <v>351</v>
      </c>
      <c r="CE49" s="609"/>
      <c r="CF49" s="609"/>
      <c r="CG49" s="609"/>
      <c r="CH49" s="609"/>
      <c r="CI49" s="609"/>
      <c r="CJ49" s="609"/>
      <c r="CK49" s="609"/>
      <c r="CL49" s="609"/>
      <c r="CM49" s="609"/>
      <c r="CN49" s="609"/>
      <c r="CO49" s="609"/>
      <c r="CP49" s="609"/>
      <c r="CQ49" s="610"/>
      <c r="CR49" s="611">
        <v>19502318</v>
      </c>
      <c r="CS49" s="612"/>
      <c r="CT49" s="612"/>
      <c r="CU49" s="612"/>
      <c r="CV49" s="612"/>
      <c r="CW49" s="612"/>
      <c r="CX49" s="612"/>
      <c r="CY49" s="613"/>
      <c r="CZ49" s="614">
        <v>100</v>
      </c>
      <c r="DA49" s="615"/>
      <c r="DB49" s="615"/>
      <c r="DC49" s="616"/>
      <c r="DD49" s="617">
        <v>12432078</v>
      </c>
      <c r="DE49" s="612"/>
      <c r="DF49" s="612"/>
      <c r="DG49" s="612"/>
      <c r="DH49" s="612"/>
      <c r="DI49" s="612"/>
      <c r="DJ49" s="612"/>
      <c r="DK49" s="613"/>
      <c r="DL49" s="618"/>
      <c r="DM49" s="619"/>
      <c r="DN49" s="619"/>
      <c r="DO49" s="619"/>
      <c r="DP49" s="619"/>
      <c r="DQ49" s="619"/>
      <c r="DR49" s="619"/>
      <c r="DS49" s="619"/>
      <c r="DT49" s="619"/>
      <c r="DU49" s="619"/>
      <c r="DV49" s="620"/>
      <c r="DW49" s="621"/>
      <c r="DX49" s="622"/>
      <c r="DY49" s="622"/>
      <c r="DZ49" s="622"/>
      <c r="EA49" s="622"/>
      <c r="EB49" s="622"/>
      <c r="EC49" s="623"/>
    </row>
  </sheetData>
  <sheetProtection algorithmName="SHA-512" hashValue="Og3xg0jrILrzJmCUPfudnANAvKo4DRPnQGSzZybFBOpllaN8y9g/tXECPhgftb3VyWbIUiFLO0BlwLQq776rdQ==" saltValue="5D6BLGd5T2xAVa+5sSlgh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AQ42:AY42"/>
    <mergeCell ref="AZ42:BF42"/>
    <mergeCell ref="BM42:BU42"/>
    <mergeCell ref="BV42:CB42"/>
    <mergeCell ref="CD42:CQ42"/>
    <mergeCell ref="CR42:CY42"/>
    <mergeCell ref="CD41:CQ41"/>
    <mergeCell ref="CR41:CY41"/>
    <mergeCell ref="CZ41:DC41"/>
    <mergeCell ref="CZ42:DC42"/>
    <mergeCell ref="DD42:DK42"/>
    <mergeCell ref="DL42:DV42"/>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election activeCell="BL29" sqref="BL29"/>
    </sheetView>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1109" t="s">
        <v>352</v>
      </c>
      <c r="B2" s="1109"/>
      <c r="C2" s="1109"/>
      <c r="D2" s="1109"/>
      <c r="E2" s="1109"/>
      <c r="F2" s="1109"/>
      <c r="G2" s="1109"/>
      <c r="H2" s="1109"/>
      <c r="I2" s="1109"/>
      <c r="J2" s="1109"/>
      <c r="K2" s="1109"/>
      <c r="L2" s="1109"/>
      <c r="M2" s="1109"/>
      <c r="N2" s="1109"/>
      <c r="O2" s="1109"/>
      <c r="P2" s="1109"/>
      <c r="Q2" s="1109"/>
      <c r="R2" s="1109"/>
      <c r="S2" s="1109"/>
      <c r="T2" s="1109"/>
      <c r="U2" s="1109"/>
      <c r="V2" s="1109"/>
      <c r="W2" s="1109"/>
      <c r="X2" s="1109"/>
      <c r="Y2" s="1109"/>
      <c r="Z2" s="1109"/>
      <c r="AA2" s="1109"/>
      <c r="AB2" s="1109"/>
      <c r="AC2" s="1109"/>
      <c r="AD2" s="1109"/>
      <c r="AE2" s="1109"/>
      <c r="AF2" s="1109"/>
      <c r="AG2" s="1109"/>
      <c r="AH2" s="1109"/>
      <c r="AI2" s="1109"/>
      <c r="AJ2" s="1109"/>
      <c r="AK2" s="1109"/>
      <c r="AL2" s="1109"/>
      <c r="AM2" s="1109"/>
      <c r="AN2" s="1109"/>
      <c r="AO2" s="1109"/>
      <c r="AP2" s="1109"/>
      <c r="AQ2" s="1109"/>
      <c r="AR2" s="1109"/>
      <c r="AS2" s="1109"/>
      <c r="AT2" s="1109"/>
      <c r="AU2" s="1109"/>
      <c r="AV2" s="1109"/>
      <c r="AW2" s="1109"/>
      <c r="AX2" s="1109"/>
      <c r="AY2" s="1109"/>
      <c r="AZ2" s="1109"/>
      <c r="BA2" s="1109"/>
      <c r="BB2" s="1109"/>
      <c r="BC2" s="1109"/>
      <c r="BD2" s="1109"/>
      <c r="BE2" s="1109"/>
      <c r="BF2" s="1109"/>
      <c r="BG2" s="1109"/>
      <c r="BH2" s="1109"/>
      <c r="BI2" s="1109"/>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10" t="s">
        <v>353</v>
      </c>
      <c r="DK2" s="1111"/>
      <c r="DL2" s="1111"/>
      <c r="DM2" s="1111"/>
      <c r="DN2" s="1111"/>
      <c r="DO2" s="1112"/>
      <c r="DP2" s="228"/>
      <c r="DQ2" s="1110" t="s">
        <v>354</v>
      </c>
      <c r="DR2" s="1111"/>
      <c r="DS2" s="1111"/>
      <c r="DT2" s="1111"/>
      <c r="DU2" s="1111"/>
      <c r="DV2" s="1111"/>
      <c r="DW2" s="1111"/>
      <c r="DX2" s="1111"/>
      <c r="DY2" s="1111"/>
      <c r="DZ2" s="1112"/>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1062" t="s">
        <v>355</v>
      </c>
      <c r="B4" s="1062"/>
      <c r="C4" s="1062"/>
      <c r="D4" s="1062"/>
      <c r="E4" s="1062"/>
      <c r="F4" s="1062"/>
      <c r="G4" s="1062"/>
      <c r="H4" s="1062"/>
      <c r="I4" s="1062"/>
      <c r="J4" s="1062"/>
      <c r="K4" s="1062"/>
      <c r="L4" s="1062"/>
      <c r="M4" s="1062"/>
      <c r="N4" s="1062"/>
      <c r="O4" s="1062"/>
      <c r="P4" s="1062"/>
      <c r="Q4" s="1062"/>
      <c r="R4" s="1062"/>
      <c r="S4" s="1062"/>
      <c r="T4" s="1062"/>
      <c r="U4" s="1062"/>
      <c r="V4" s="1062"/>
      <c r="W4" s="1062"/>
      <c r="X4" s="1062"/>
      <c r="Y4" s="1062"/>
      <c r="Z4" s="1062"/>
      <c r="AA4" s="1062"/>
      <c r="AB4" s="1062"/>
      <c r="AC4" s="1062"/>
      <c r="AD4" s="1062"/>
      <c r="AE4" s="1062"/>
      <c r="AF4" s="1062"/>
      <c r="AG4" s="1062"/>
      <c r="AH4" s="1062"/>
      <c r="AI4" s="1062"/>
      <c r="AJ4" s="1062"/>
      <c r="AK4" s="1062"/>
      <c r="AL4" s="1062"/>
      <c r="AM4" s="1062"/>
      <c r="AN4" s="1062"/>
      <c r="AO4" s="1062"/>
      <c r="AP4" s="1062"/>
      <c r="AQ4" s="1062"/>
      <c r="AR4" s="1062"/>
      <c r="AS4" s="1062"/>
      <c r="AT4" s="1062"/>
      <c r="AU4" s="1062"/>
      <c r="AV4" s="1062"/>
      <c r="AW4" s="1062"/>
      <c r="AX4" s="1062"/>
      <c r="AY4" s="1062"/>
      <c r="AZ4" s="232"/>
      <c r="BA4" s="232"/>
      <c r="BB4" s="232"/>
      <c r="BC4" s="232"/>
      <c r="BD4" s="232"/>
      <c r="BE4" s="233"/>
      <c r="BF4" s="233"/>
      <c r="BG4" s="233"/>
      <c r="BH4" s="233"/>
      <c r="BI4" s="233"/>
      <c r="BJ4" s="233"/>
      <c r="BK4" s="233"/>
      <c r="BL4" s="233"/>
      <c r="BM4" s="233"/>
      <c r="BN4" s="233"/>
      <c r="BO4" s="233"/>
      <c r="BP4" s="233"/>
      <c r="BQ4" s="730" t="s">
        <v>356</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2">
      <c r="A5" s="995" t="s">
        <v>357</v>
      </c>
      <c r="B5" s="996"/>
      <c r="C5" s="996"/>
      <c r="D5" s="996"/>
      <c r="E5" s="996"/>
      <c r="F5" s="996"/>
      <c r="G5" s="996"/>
      <c r="H5" s="996"/>
      <c r="I5" s="996"/>
      <c r="J5" s="996"/>
      <c r="K5" s="996"/>
      <c r="L5" s="996"/>
      <c r="M5" s="996"/>
      <c r="N5" s="996"/>
      <c r="O5" s="996"/>
      <c r="P5" s="997"/>
      <c r="Q5" s="1001" t="s">
        <v>358</v>
      </c>
      <c r="R5" s="1002"/>
      <c r="S5" s="1002"/>
      <c r="T5" s="1002"/>
      <c r="U5" s="1003"/>
      <c r="V5" s="1001" t="s">
        <v>359</v>
      </c>
      <c r="W5" s="1002"/>
      <c r="X5" s="1002"/>
      <c r="Y5" s="1002"/>
      <c r="Z5" s="1003"/>
      <c r="AA5" s="1001" t="s">
        <v>360</v>
      </c>
      <c r="AB5" s="1002"/>
      <c r="AC5" s="1002"/>
      <c r="AD5" s="1002"/>
      <c r="AE5" s="1002"/>
      <c r="AF5" s="1113" t="s">
        <v>361</v>
      </c>
      <c r="AG5" s="1002"/>
      <c r="AH5" s="1002"/>
      <c r="AI5" s="1002"/>
      <c r="AJ5" s="1015"/>
      <c r="AK5" s="1002" t="s">
        <v>362</v>
      </c>
      <c r="AL5" s="1002"/>
      <c r="AM5" s="1002"/>
      <c r="AN5" s="1002"/>
      <c r="AO5" s="1003"/>
      <c r="AP5" s="1001" t="s">
        <v>363</v>
      </c>
      <c r="AQ5" s="1002"/>
      <c r="AR5" s="1002"/>
      <c r="AS5" s="1002"/>
      <c r="AT5" s="1003"/>
      <c r="AU5" s="1001" t="s">
        <v>364</v>
      </c>
      <c r="AV5" s="1002"/>
      <c r="AW5" s="1002"/>
      <c r="AX5" s="1002"/>
      <c r="AY5" s="1015"/>
      <c r="AZ5" s="232"/>
      <c r="BA5" s="232"/>
      <c r="BB5" s="232"/>
      <c r="BC5" s="232"/>
      <c r="BD5" s="232"/>
      <c r="BE5" s="233"/>
      <c r="BF5" s="233"/>
      <c r="BG5" s="233"/>
      <c r="BH5" s="233"/>
      <c r="BI5" s="233"/>
      <c r="BJ5" s="233"/>
      <c r="BK5" s="233"/>
      <c r="BL5" s="233"/>
      <c r="BM5" s="233"/>
      <c r="BN5" s="233"/>
      <c r="BO5" s="233"/>
      <c r="BP5" s="233"/>
      <c r="BQ5" s="995" t="s">
        <v>365</v>
      </c>
      <c r="BR5" s="996"/>
      <c r="BS5" s="996"/>
      <c r="BT5" s="996"/>
      <c r="BU5" s="996"/>
      <c r="BV5" s="996"/>
      <c r="BW5" s="996"/>
      <c r="BX5" s="996"/>
      <c r="BY5" s="996"/>
      <c r="BZ5" s="996"/>
      <c r="CA5" s="996"/>
      <c r="CB5" s="996"/>
      <c r="CC5" s="996"/>
      <c r="CD5" s="996"/>
      <c r="CE5" s="996"/>
      <c r="CF5" s="996"/>
      <c r="CG5" s="997"/>
      <c r="CH5" s="1001" t="s">
        <v>366</v>
      </c>
      <c r="CI5" s="1002"/>
      <c r="CJ5" s="1002"/>
      <c r="CK5" s="1002"/>
      <c r="CL5" s="1003"/>
      <c r="CM5" s="1001" t="s">
        <v>367</v>
      </c>
      <c r="CN5" s="1002"/>
      <c r="CO5" s="1002"/>
      <c r="CP5" s="1002"/>
      <c r="CQ5" s="1003"/>
      <c r="CR5" s="1001" t="s">
        <v>368</v>
      </c>
      <c r="CS5" s="1002"/>
      <c r="CT5" s="1002"/>
      <c r="CU5" s="1002"/>
      <c r="CV5" s="1003"/>
      <c r="CW5" s="1001" t="s">
        <v>369</v>
      </c>
      <c r="CX5" s="1002"/>
      <c r="CY5" s="1002"/>
      <c r="CZ5" s="1002"/>
      <c r="DA5" s="1003"/>
      <c r="DB5" s="1001" t="s">
        <v>370</v>
      </c>
      <c r="DC5" s="1002"/>
      <c r="DD5" s="1002"/>
      <c r="DE5" s="1002"/>
      <c r="DF5" s="1003"/>
      <c r="DG5" s="1103" t="s">
        <v>371</v>
      </c>
      <c r="DH5" s="1104"/>
      <c r="DI5" s="1104"/>
      <c r="DJ5" s="1104"/>
      <c r="DK5" s="1105"/>
      <c r="DL5" s="1103" t="s">
        <v>372</v>
      </c>
      <c r="DM5" s="1104"/>
      <c r="DN5" s="1104"/>
      <c r="DO5" s="1104"/>
      <c r="DP5" s="1105"/>
      <c r="DQ5" s="1001" t="s">
        <v>373</v>
      </c>
      <c r="DR5" s="1002"/>
      <c r="DS5" s="1002"/>
      <c r="DT5" s="1002"/>
      <c r="DU5" s="1003"/>
      <c r="DV5" s="1001" t="s">
        <v>364</v>
      </c>
      <c r="DW5" s="1002"/>
      <c r="DX5" s="1002"/>
      <c r="DY5" s="1002"/>
      <c r="DZ5" s="1015"/>
      <c r="EA5" s="234"/>
    </row>
    <row r="6" spans="1:131" s="235" customFormat="1" ht="26.25" customHeight="1" thickBot="1" x14ac:dyDescent="0.25">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114"/>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106"/>
      <c r="DH6" s="1107"/>
      <c r="DI6" s="1107"/>
      <c r="DJ6" s="1107"/>
      <c r="DK6" s="1108"/>
      <c r="DL6" s="1106"/>
      <c r="DM6" s="1107"/>
      <c r="DN6" s="1107"/>
      <c r="DO6" s="1107"/>
      <c r="DP6" s="1108"/>
      <c r="DQ6" s="1004"/>
      <c r="DR6" s="1005"/>
      <c r="DS6" s="1005"/>
      <c r="DT6" s="1005"/>
      <c r="DU6" s="1006"/>
      <c r="DV6" s="1004"/>
      <c r="DW6" s="1005"/>
      <c r="DX6" s="1005"/>
      <c r="DY6" s="1005"/>
      <c r="DZ6" s="1016"/>
      <c r="EA6" s="234"/>
    </row>
    <row r="7" spans="1:131" s="235" customFormat="1" ht="26.25" customHeight="1" thickTop="1" x14ac:dyDescent="0.2">
      <c r="A7" s="236">
        <v>1</v>
      </c>
      <c r="B7" s="1050" t="s">
        <v>374</v>
      </c>
      <c r="C7" s="1051"/>
      <c r="D7" s="1051"/>
      <c r="E7" s="1051"/>
      <c r="F7" s="1051"/>
      <c r="G7" s="1051"/>
      <c r="H7" s="1051"/>
      <c r="I7" s="1051"/>
      <c r="J7" s="1051"/>
      <c r="K7" s="1051"/>
      <c r="L7" s="1051"/>
      <c r="M7" s="1051"/>
      <c r="N7" s="1051"/>
      <c r="O7" s="1051"/>
      <c r="P7" s="1052"/>
      <c r="Q7" s="1090">
        <v>20348</v>
      </c>
      <c r="R7" s="1091"/>
      <c r="S7" s="1091"/>
      <c r="T7" s="1091"/>
      <c r="U7" s="1091"/>
      <c r="V7" s="1091">
        <v>19517</v>
      </c>
      <c r="W7" s="1091"/>
      <c r="X7" s="1091"/>
      <c r="Y7" s="1091"/>
      <c r="Z7" s="1091"/>
      <c r="AA7" s="1091">
        <v>831</v>
      </c>
      <c r="AB7" s="1091"/>
      <c r="AC7" s="1091"/>
      <c r="AD7" s="1091"/>
      <c r="AE7" s="1092"/>
      <c r="AF7" s="1093">
        <v>778</v>
      </c>
      <c r="AG7" s="1094"/>
      <c r="AH7" s="1094"/>
      <c r="AI7" s="1094"/>
      <c r="AJ7" s="1095"/>
      <c r="AK7" s="1096">
        <v>1044</v>
      </c>
      <c r="AL7" s="1097"/>
      <c r="AM7" s="1097"/>
      <c r="AN7" s="1097"/>
      <c r="AO7" s="1097"/>
      <c r="AP7" s="1097">
        <v>15030</v>
      </c>
      <c r="AQ7" s="1097"/>
      <c r="AR7" s="1097"/>
      <c r="AS7" s="1097"/>
      <c r="AT7" s="1097"/>
      <c r="AU7" s="1098"/>
      <c r="AV7" s="1098"/>
      <c r="AW7" s="1098"/>
      <c r="AX7" s="1098"/>
      <c r="AY7" s="1099"/>
      <c r="AZ7" s="232"/>
      <c r="BA7" s="232"/>
      <c r="BB7" s="232"/>
      <c r="BC7" s="232"/>
      <c r="BD7" s="232"/>
      <c r="BE7" s="233"/>
      <c r="BF7" s="233"/>
      <c r="BG7" s="233"/>
      <c r="BH7" s="233"/>
      <c r="BI7" s="233"/>
      <c r="BJ7" s="233"/>
      <c r="BK7" s="233"/>
      <c r="BL7" s="233"/>
      <c r="BM7" s="233"/>
      <c r="BN7" s="233"/>
      <c r="BO7" s="233"/>
      <c r="BP7" s="233"/>
      <c r="BQ7" s="236">
        <v>1</v>
      </c>
      <c r="BR7" s="237"/>
      <c r="BS7" s="1100" t="s">
        <v>555</v>
      </c>
      <c r="BT7" s="1101"/>
      <c r="BU7" s="1101"/>
      <c r="BV7" s="1101"/>
      <c r="BW7" s="1101"/>
      <c r="BX7" s="1101"/>
      <c r="BY7" s="1101"/>
      <c r="BZ7" s="1101"/>
      <c r="CA7" s="1101"/>
      <c r="CB7" s="1101"/>
      <c r="CC7" s="1101"/>
      <c r="CD7" s="1101"/>
      <c r="CE7" s="1101"/>
      <c r="CF7" s="1101"/>
      <c r="CG7" s="1102"/>
      <c r="CH7" s="1087">
        <v>10</v>
      </c>
      <c r="CI7" s="1088"/>
      <c r="CJ7" s="1088"/>
      <c r="CK7" s="1088"/>
      <c r="CL7" s="1089"/>
      <c r="CM7" s="1087">
        <v>42</v>
      </c>
      <c r="CN7" s="1088"/>
      <c r="CO7" s="1088"/>
      <c r="CP7" s="1088"/>
      <c r="CQ7" s="1089"/>
      <c r="CR7" s="1087">
        <v>30</v>
      </c>
      <c r="CS7" s="1088"/>
      <c r="CT7" s="1088"/>
      <c r="CU7" s="1088"/>
      <c r="CV7" s="1089"/>
      <c r="CW7" s="1087" t="s">
        <v>544</v>
      </c>
      <c r="CX7" s="1088"/>
      <c r="CY7" s="1088"/>
      <c r="CZ7" s="1088"/>
      <c r="DA7" s="1089"/>
      <c r="DB7" s="1087" t="s">
        <v>544</v>
      </c>
      <c r="DC7" s="1088"/>
      <c r="DD7" s="1088"/>
      <c r="DE7" s="1088"/>
      <c r="DF7" s="1089"/>
      <c r="DG7" s="1087" t="s">
        <v>544</v>
      </c>
      <c r="DH7" s="1088"/>
      <c r="DI7" s="1088"/>
      <c r="DJ7" s="1088"/>
      <c r="DK7" s="1089"/>
      <c r="DL7" s="1087" t="s">
        <v>544</v>
      </c>
      <c r="DM7" s="1088"/>
      <c r="DN7" s="1088"/>
      <c r="DO7" s="1088"/>
      <c r="DP7" s="1089"/>
      <c r="DQ7" s="1087" t="s">
        <v>544</v>
      </c>
      <c r="DR7" s="1088"/>
      <c r="DS7" s="1088"/>
      <c r="DT7" s="1088"/>
      <c r="DU7" s="1089"/>
      <c r="DV7" s="1100"/>
      <c r="DW7" s="1101"/>
      <c r="DX7" s="1101"/>
      <c r="DY7" s="1101"/>
      <c r="DZ7" s="1115"/>
      <c r="EA7" s="234"/>
    </row>
    <row r="8" spans="1:131" s="235" customFormat="1" ht="26.25" customHeight="1" x14ac:dyDescent="0.2">
      <c r="A8" s="238">
        <v>2</v>
      </c>
      <c r="B8" s="1030"/>
      <c r="C8" s="1031"/>
      <c r="D8" s="1031"/>
      <c r="E8" s="1031"/>
      <c r="F8" s="1031"/>
      <c r="G8" s="1031"/>
      <c r="H8" s="1031"/>
      <c r="I8" s="1031"/>
      <c r="J8" s="1031"/>
      <c r="K8" s="1031"/>
      <c r="L8" s="1031"/>
      <c r="M8" s="1031"/>
      <c r="N8" s="1031"/>
      <c r="O8" s="1031"/>
      <c r="P8" s="1032"/>
      <c r="Q8" s="1038"/>
      <c r="R8" s="1039"/>
      <c r="S8" s="1039"/>
      <c r="T8" s="1039"/>
      <c r="U8" s="1039"/>
      <c r="V8" s="1039"/>
      <c r="W8" s="1039"/>
      <c r="X8" s="1039"/>
      <c r="Y8" s="1039"/>
      <c r="Z8" s="1039"/>
      <c r="AA8" s="1039"/>
      <c r="AB8" s="1039"/>
      <c r="AC8" s="1039"/>
      <c r="AD8" s="1039"/>
      <c r="AE8" s="1040"/>
      <c r="AF8" s="1035"/>
      <c r="AG8" s="1036"/>
      <c r="AH8" s="1036"/>
      <c r="AI8" s="1036"/>
      <c r="AJ8" s="1037"/>
      <c r="AK8" s="1083"/>
      <c r="AL8" s="1084"/>
      <c r="AM8" s="1084"/>
      <c r="AN8" s="1084"/>
      <c r="AO8" s="1084"/>
      <c r="AP8" s="1084"/>
      <c r="AQ8" s="1084"/>
      <c r="AR8" s="1084"/>
      <c r="AS8" s="1084"/>
      <c r="AT8" s="1084"/>
      <c r="AU8" s="1085"/>
      <c r="AV8" s="1085"/>
      <c r="AW8" s="1085"/>
      <c r="AX8" s="1085"/>
      <c r="AY8" s="1086"/>
      <c r="AZ8" s="232"/>
      <c r="BA8" s="232"/>
      <c r="BB8" s="232"/>
      <c r="BC8" s="232"/>
      <c r="BD8" s="232"/>
      <c r="BE8" s="233"/>
      <c r="BF8" s="233"/>
      <c r="BG8" s="233"/>
      <c r="BH8" s="233"/>
      <c r="BI8" s="233"/>
      <c r="BJ8" s="233"/>
      <c r="BK8" s="233"/>
      <c r="BL8" s="233"/>
      <c r="BM8" s="233"/>
      <c r="BN8" s="233"/>
      <c r="BO8" s="233"/>
      <c r="BP8" s="233"/>
      <c r="BQ8" s="238">
        <v>2</v>
      </c>
      <c r="BR8" s="239"/>
      <c r="BS8" s="992"/>
      <c r="BT8" s="993"/>
      <c r="BU8" s="993"/>
      <c r="BV8" s="993"/>
      <c r="BW8" s="993"/>
      <c r="BX8" s="993"/>
      <c r="BY8" s="993"/>
      <c r="BZ8" s="993"/>
      <c r="CA8" s="993"/>
      <c r="CB8" s="993"/>
      <c r="CC8" s="993"/>
      <c r="CD8" s="993"/>
      <c r="CE8" s="993"/>
      <c r="CF8" s="993"/>
      <c r="CG8" s="1014"/>
      <c r="CH8" s="989"/>
      <c r="CI8" s="990"/>
      <c r="CJ8" s="990"/>
      <c r="CK8" s="990"/>
      <c r="CL8" s="991"/>
      <c r="CM8" s="989"/>
      <c r="CN8" s="990"/>
      <c r="CO8" s="990"/>
      <c r="CP8" s="990"/>
      <c r="CQ8" s="991"/>
      <c r="CR8" s="989"/>
      <c r="CS8" s="990"/>
      <c r="CT8" s="990"/>
      <c r="CU8" s="990"/>
      <c r="CV8" s="991"/>
      <c r="CW8" s="989"/>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34"/>
    </row>
    <row r="9" spans="1:131" s="235" customFormat="1" ht="26.25" customHeight="1" x14ac:dyDescent="0.2">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3"/>
      <c r="AL9" s="1084"/>
      <c r="AM9" s="1084"/>
      <c r="AN9" s="1084"/>
      <c r="AO9" s="1084"/>
      <c r="AP9" s="1084"/>
      <c r="AQ9" s="1084"/>
      <c r="AR9" s="1084"/>
      <c r="AS9" s="1084"/>
      <c r="AT9" s="1084"/>
      <c r="AU9" s="1085"/>
      <c r="AV9" s="1085"/>
      <c r="AW9" s="1085"/>
      <c r="AX9" s="1085"/>
      <c r="AY9" s="1086"/>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2">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3"/>
      <c r="AL10" s="1084"/>
      <c r="AM10" s="1084"/>
      <c r="AN10" s="1084"/>
      <c r="AO10" s="1084"/>
      <c r="AP10" s="1084"/>
      <c r="AQ10" s="1084"/>
      <c r="AR10" s="1084"/>
      <c r="AS10" s="1084"/>
      <c r="AT10" s="1084"/>
      <c r="AU10" s="1085"/>
      <c r="AV10" s="1085"/>
      <c r="AW10" s="1085"/>
      <c r="AX10" s="1085"/>
      <c r="AY10" s="1086"/>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2">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3"/>
      <c r="AL11" s="1084"/>
      <c r="AM11" s="1084"/>
      <c r="AN11" s="1084"/>
      <c r="AO11" s="1084"/>
      <c r="AP11" s="1084"/>
      <c r="AQ11" s="1084"/>
      <c r="AR11" s="1084"/>
      <c r="AS11" s="1084"/>
      <c r="AT11" s="1084"/>
      <c r="AU11" s="1085"/>
      <c r="AV11" s="1085"/>
      <c r="AW11" s="1085"/>
      <c r="AX11" s="1085"/>
      <c r="AY11" s="1086"/>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2">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3"/>
      <c r="AL12" s="1084"/>
      <c r="AM12" s="1084"/>
      <c r="AN12" s="1084"/>
      <c r="AO12" s="1084"/>
      <c r="AP12" s="1084"/>
      <c r="AQ12" s="1084"/>
      <c r="AR12" s="1084"/>
      <c r="AS12" s="1084"/>
      <c r="AT12" s="1084"/>
      <c r="AU12" s="1085"/>
      <c r="AV12" s="1085"/>
      <c r="AW12" s="1085"/>
      <c r="AX12" s="1085"/>
      <c r="AY12" s="1086"/>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2">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3"/>
      <c r="AL13" s="1084"/>
      <c r="AM13" s="1084"/>
      <c r="AN13" s="1084"/>
      <c r="AO13" s="1084"/>
      <c r="AP13" s="1084"/>
      <c r="AQ13" s="1084"/>
      <c r="AR13" s="1084"/>
      <c r="AS13" s="1084"/>
      <c r="AT13" s="1084"/>
      <c r="AU13" s="1085"/>
      <c r="AV13" s="1085"/>
      <c r="AW13" s="1085"/>
      <c r="AX13" s="1085"/>
      <c r="AY13" s="1086"/>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2">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3"/>
      <c r="AL14" s="1084"/>
      <c r="AM14" s="1084"/>
      <c r="AN14" s="1084"/>
      <c r="AO14" s="1084"/>
      <c r="AP14" s="1084"/>
      <c r="AQ14" s="1084"/>
      <c r="AR14" s="1084"/>
      <c r="AS14" s="1084"/>
      <c r="AT14" s="1084"/>
      <c r="AU14" s="1085"/>
      <c r="AV14" s="1085"/>
      <c r="AW14" s="1085"/>
      <c r="AX14" s="1085"/>
      <c r="AY14" s="1086"/>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2">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3"/>
      <c r="AL15" s="1084"/>
      <c r="AM15" s="1084"/>
      <c r="AN15" s="1084"/>
      <c r="AO15" s="1084"/>
      <c r="AP15" s="1084"/>
      <c r="AQ15" s="1084"/>
      <c r="AR15" s="1084"/>
      <c r="AS15" s="1084"/>
      <c r="AT15" s="1084"/>
      <c r="AU15" s="1085"/>
      <c r="AV15" s="1085"/>
      <c r="AW15" s="1085"/>
      <c r="AX15" s="1085"/>
      <c r="AY15" s="1086"/>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2">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3"/>
      <c r="AL16" s="1084"/>
      <c r="AM16" s="1084"/>
      <c r="AN16" s="1084"/>
      <c r="AO16" s="1084"/>
      <c r="AP16" s="1084"/>
      <c r="AQ16" s="1084"/>
      <c r="AR16" s="1084"/>
      <c r="AS16" s="1084"/>
      <c r="AT16" s="1084"/>
      <c r="AU16" s="1085"/>
      <c r="AV16" s="1085"/>
      <c r="AW16" s="1085"/>
      <c r="AX16" s="1085"/>
      <c r="AY16" s="1086"/>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2">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3"/>
      <c r="AL17" s="1084"/>
      <c r="AM17" s="1084"/>
      <c r="AN17" s="1084"/>
      <c r="AO17" s="1084"/>
      <c r="AP17" s="1084"/>
      <c r="AQ17" s="1084"/>
      <c r="AR17" s="1084"/>
      <c r="AS17" s="1084"/>
      <c r="AT17" s="1084"/>
      <c r="AU17" s="1085"/>
      <c r="AV17" s="1085"/>
      <c r="AW17" s="1085"/>
      <c r="AX17" s="1085"/>
      <c r="AY17" s="1086"/>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2">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3"/>
      <c r="AL18" s="1084"/>
      <c r="AM18" s="1084"/>
      <c r="AN18" s="1084"/>
      <c r="AO18" s="1084"/>
      <c r="AP18" s="1084"/>
      <c r="AQ18" s="1084"/>
      <c r="AR18" s="1084"/>
      <c r="AS18" s="1084"/>
      <c r="AT18" s="1084"/>
      <c r="AU18" s="1085"/>
      <c r="AV18" s="1085"/>
      <c r="AW18" s="1085"/>
      <c r="AX18" s="1085"/>
      <c r="AY18" s="1086"/>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2">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3"/>
      <c r="AL19" s="1084"/>
      <c r="AM19" s="1084"/>
      <c r="AN19" s="1084"/>
      <c r="AO19" s="1084"/>
      <c r="AP19" s="1084"/>
      <c r="AQ19" s="1084"/>
      <c r="AR19" s="1084"/>
      <c r="AS19" s="1084"/>
      <c r="AT19" s="1084"/>
      <c r="AU19" s="1085"/>
      <c r="AV19" s="1085"/>
      <c r="AW19" s="1085"/>
      <c r="AX19" s="1085"/>
      <c r="AY19" s="1086"/>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2">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3"/>
      <c r="AL20" s="1084"/>
      <c r="AM20" s="1084"/>
      <c r="AN20" s="1084"/>
      <c r="AO20" s="1084"/>
      <c r="AP20" s="1084"/>
      <c r="AQ20" s="1084"/>
      <c r="AR20" s="1084"/>
      <c r="AS20" s="1084"/>
      <c r="AT20" s="1084"/>
      <c r="AU20" s="1085"/>
      <c r="AV20" s="1085"/>
      <c r="AW20" s="1085"/>
      <c r="AX20" s="1085"/>
      <c r="AY20" s="1086"/>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5">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3"/>
      <c r="AL21" s="1084"/>
      <c r="AM21" s="1084"/>
      <c r="AN21" s="1084"/>
      <c r="AO21" s="1084"/>
      <c r="AP21" s="1084"/>
      <c r="AQ21" s="1084"/>
      <c r="AR21" s="1084"/>
      <c r="AS21" s="1084"/>
      <c r="AT21" s="1084"/>
      <c r="AU21" s="1085"/>
      <c r="AV21" s="1085"/>
      <c r="AW21" s="1085"/>
      <c r="AX21" s="1085"/>
      <c r="AY21" s="1086"/>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2">
      <c r="A22" s="238">
        <v>16</v>
      </c>
      <c r="B22" s="1030"/>
      <c r="C22" s="1031"/>
      <c r="D22" s="1031"/>
      <c r="E22" s="1031"/>
      <c r="F22" s="1031"/>
      <c r="G22" s="1031"/>
      <c r="H22" s="1031"/>
      <c r="I22" s="1031"/>
      <c r="J22" s="1031"/>
      <c r="K22" s="1031"/>
      <c r="L22" s="1031"/>
      <c r="M22" s="1031"/>
      <c r="N22" s="1031"/>
      <c r="O22" s="1031"/>
      <c r="P22" s="1032"/>
      <c r="Q22" s="1076"/>
      <c r="R22" s="1077"/>
      <c r="S22" s="1077"/>
      <c r="T22" s="1077"/>
      <c r="U22" s="1077"/>
      <c r="V22" s="1077"/>
      <c r="W22" s="1077"/>
      <c r="X22" s="1077"/>
      <c r="Y22" s="1077"/>
      <c r="Z22" s="1077"/>
      <c r="AA22" s="1077"/>
      <c r="AB22" s="1077"/>
      <c r="AC22" s="1077"/>
      <c r="AD22" s="1077"/>
      <c r="AE22" s="1078"/>
      <c r="AF22" s="1035"/>
      <c r="AG22" s="1036"/>
      <c r="AH22" s="1036"/>
      <c r="AI22" s="1036"/>
      <c r="AJ22" s="1037"/>
      <c r="AK22" s="1079"/>
      <c r="AL22" s="1080"/>
      <c r="AM22" s="1080"/>
      <c r="AN22" s="1080"/>
      <c r="AO22" s="1080"/>
      <c r="AP22" s="1080"/>
      <c r="AQ22" s="1080"/>
      <c r="AR22" s="1080"/>
      <c r="AS22" s="1080"/>
      <c r="AT22" s="1080"/>
      <c r="AU22" s="1081"/>
      <c r="AV22" s="1081"/>
      <c r="AW22" s="1081"/>
      <c r="AX22" s="1081"/>
      <c r="AY22" s="1082"/>
      <c r="AZ22" s="1028" t="s">
        <v>375</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5">
      <c r="A23" s="240" t="s">
        <v>376</v>
      </c>
      <c r="B23" s="937" t="s">
        <v>377</v>
      </c>
      <c r="C23" s="938"/>
      <c r="D23" s="938"/>
      <c r="E23" s="938"/>
      <c r="F23" s="938"/>
      <c r="G23" s="938"/>
      <c r="H23" s="938"/>
      <c r="I23" s="938"/>
      <c r="J23" s="938"/>
      <c r="K23" s="938"/>
      <c r="L23" s="938"/>
      <c r="M23" s="938"/>
      <c r="N23" s="938"/>
      <c r="O23" s="938"/>
      <c r="P23" s="948"/>
      <c r="Q23" s="1070">
        <v>20348</v>
      </c>
      <c r="R23" s="1064"/>
      <c r="S23" s="1064"/>
      <c r="T23" s="1064"/>
      <c r="U23" s="1064"/>
      <c r="V23" s="1064">
        <v>19517</v>
      </c>
      <c r="W23" s="1064"/>
      <c r="X23" s="1064"/>
      <c r="Y23" s="1064"/>
      <c r="Z23" s="1064"/>
      <c r="AA23" s="1064">
        <v>831</v>
      </c>
      <c r="AB23" s="1064"/>
      <c r="AC23" s="1064"/>
      <c r="AD23" s="1064"/>
      <c r="AE23" s="1071"/>
      <c r="AF23" s="1072">
        <v>778</v>
      </c>
      <c r="AG23" s="1064"/>
      <c r="AH23" s="1064"/>
      <c r="AI23" s="1064"/>
      <c r="AJ23" s="1073"/>
      <c r="AK23" s="1074"/>
      <c r="AL23" s="1075"/>
      <c r="AM23" s="1075"/>
      <c r="AN23" s="1075"/>
      <c r="AO23" s="1075"/>
      <c r="AP23" s="1064">
        <v>15030</v>
      </c>
      <c r="AQ23" s="1064"/>
      <c r="AR23" s="1064"/>
      <c r="AS23" s="1064"/>
      <c r="AT23" s="1064"/>
      <c r="AU23" s="1065"/>
      <c r="AV23" s="1065"/>
      <c r="AW23" s="1065"/>
      <c r="AX23" s="1065"/>
      <c r="AY23" s="1066"/>
      <c r="AZ23" s="1067" t="s">
        <v>122</v>
      </c>
      <c r="BA23" s="1068"/>
      <c r="BB23" s="1068"/>
      <c r="BC23" s="1068"/>
      <c r="BD23" s="1069"/>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2">
      <c r="A24" s="1063" t="s">
        <v>378</v>
      </c>
      <c r="B24" s="1063"/>
      <c r="C24" s="1063"/>
      <c r="D24" s="1063"/>
      <c r="E24" s="1063"/>
      <c r="F24" s="1063"/>
      <c r="G24" s="1063"/>
      <c r="H24" s="1063"/>
      <c r="I24" s="1063"/>
      <c r="J24" s="1063"/>
      <c r="K24" s="1063"/>
      <c r="L24" s="1063"/>
      <c r="M24" s="1063"/>
      <c r="N24" s="1063"/>
      <c r="O24" s="1063"/>
      <c r="P24" s="1063"/>
      <c r="Q24" s="1063"/>
      <c r="R24" s="1063"/>
      <c r="S24" s="1063"/>
      <c r="T24" s="1063"/>
      <c r="U24" s="1063"/>
      <c r="V24" s="1063"/>
      <c r="W24" s="1063"/>
      <c r="X24" s="1063"/>
      <c r="Y24" s="1063"/>
      <c r="Z24" s="1063"/>
      <c r="AA24" s="1063"/>
      <c r="AB24" s="1063"/>
      <c r="AC24" s="1063"/>
      <c r="AD24" s="1063"/>
      <c r="AE24" s="1063"/>
      <c r="AF24" s="1063"/>
      <c r="AG24" s="1063"/>
      <c r="AH24" s="1063"/>
      <c r="AI24" s="1063"/>
      <c r="AJ24" s="1063"/>
      <c r="AK24" s="1063"/>
      <c r="AL24" s="1063"/>
      <c r="AM24" s="1063"/>
      <c r="AN24" s="1063"/>
      <c r="AO24" s="1063"/>
      <c r="AP24" s="1063"/>
      <c r="AQ24" s="1063"/>
      <c r="AR24" s="1063"/>
      <c r="AS24" s="1063"/>
      <c r="AT24" s="1063"/>
      <c r="AU24" s="1063"/>
      <c r="AV24" s="1063"/>
      <c r="AW24" s="1063"/>
      <c r="AX24" s="1063"/>
      <c r="AY24" s="1063"/>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5">
      <c r="A25" s="1062" t="s">
        <v>379</v>
      </c>
      <c r="B25" s="1062"/>
      <c r="C25" s="1062"/>
      <c r="D25" s="1062"/>
      <c r="E25" s="1062"/>
      <c r="F25" s="1062"/>
      <c r="G25" s="1062"/>
      <c r="H25" s="1062"/>
      <c r="I25" s="1062"/>
      <c r="J25" s="1062"/>
      <c r="K25" s="1062"/>
      <c r="L25" s="1062"/>
      <c r="M25" s="1062"/>
      <c r="N25" s="1062"/>
      <c r="O25" s="1062"/>
      <c r="P25" s="1062"/>
      <c r="Q25" s="1062"/>
      <c r="R25" s="1062"/>
      <c r="S25" s="1062"/>
      <c r="T25" s="1062"/>
      <c r="U25" s="1062"/>
      <c r="V25" s="1062"/>
      <c r="W25" s="1062"/>
      <c r="X25" s="1062"/>
      <c r="Y25" s="1062"/>
      <c r="Z25" s="1062"/>
      <c r="AA25" s="1062"/>
      <c r="AB25" s="1062"/>
      <c r="AC25" s="1062"/>
      <c r="AD25" s="1062"/>
      <c r="AE25" s="1062"/>
      <c r="AF25" s="1062"/>
      <c r="AG25" s="1062"/>
      <c r="AH25" s="1062"/>
      <c r="AI25" s="1062"/>
      <c r="AJ25" s="1062"/>
      <c r="AK25" s="1062"/>
      <c r="AL25" s="1062"/>
      <c r="AM25" s="1062"/>
      <c r="AN25" s="1062"/>
      <c r="AO25" s="1062"/>
      <c r="AP25" s="1062"/>
      <c r="AQ25" s="1062"/>
      <c r="AR25" s="1062"/>
      <c r="AS25" s="1062"/>
      <c r="AT25" s="1062"/>
      <c r="AU25" s="1062"/>
      <c r="AV25" s="1062"/>
      <c r="AW25" s="1062"/>
      <c r="AX25" s="1062"/>
      <c r="AY25" s="1062"/>
      <c r="AZ25" s="1062"/>
      <c r="BA25" s="1062"/>
      <c r="BB25" s="1062"/>
      <c r="BC25" s="1062"/>
      <c r="BD25" s="1062"/>
      <c r="BE25" s="1062"/>
      <c r="BF25" s="1062"/>
      <c r="BG25" s="1062"/>
      <c r="BH25" s="1062"/>
      <c r="BI25" s="1062"/>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2">
      <c r="A26" s="995" t="s">
        <v>357</v>
      </c>
      <c r="B26" s="996"/>
      <c r="C26" s="996"/>
      <c r="D26" s="996"/>
      <c r="E26" s="996"/>
      <c r="F26" s="996"/>
      <c r="G26" s="996"/>
      <c r="H26" s="996"/>
      <c r="I26" s="996"/>
      <c r="J26" s="996"/>
      <c r="K26" s="996"/>
      <c r="L26" s="996"/>
      <c r="M26" s="996"/>
      <c r="N26" s="996"/>
      <c r="O26" s="996"/>
      <c r="P26" s="997"/>
      <c r="Q26" s="1001" t="s">
        <v>380</v>
      </c>
      <c r="R26" s="1002"/>
      <c r="S26" s="1002"/>
      <c r="T26" s="1002"/>
      <c r="U26" s="1003"/>
      <c r="V26" s="1001" t="s">
        <v>381</v>
      </c>
      <c r="W26" s="1002"/>
      <c r="X26" s="1002"/>
      <c r="Y26" s="1002"/>
      <c r="Z26" s="1003"/>
      <c r="AA26" s="1001" t="s">
        <v>382</v>
      </c>
      <c r="AB26" s="1002"/>
      <c r="AC26" s="1002"/>
      <c r="AD26" s="1002"/>
      <c r="AE26" s="1002"/>
      <c r="AF26" s="1058" t="s">
        <v>383</v>
      </c>
      <c r="AG26" s="1008"/>
      <c r="AH26" s="1008"/>
      <c r="AI26" s="1008"/>
      <c r="AJ26" s="1059"/>
      <c r="AK26" s="1002" t="s">
        <v>384</v>
      </c>
      <c r="AL26" s="1002"/>
      <c r="AM26" s="1002"/>
      <c r="AN26" s="1002"/>
      <c r="AO26" s="1003"/>
      <c r="AP26" s="1001" t="s">
        <v>385</v>
      </c>
      <c r="AQ26" s="1002"/>
      <c r="AR26" s="1002"/>
      <c r="AS26" s="1002"/>
      <c r="AT26" s="1003"/>
      <c r="AU26" s="1001" t="s">
        <v>386</v>
      </c>
      <c r="AV26" s="1002"/>
      <c r="AW26" s="1002"/>
      <c r="AX26" s="1002"/>
      <c r="AY26" s="1003"/>
      <c r="AZ26" s="1001" t="s">
        <v>387</v>
      </c>
      <c r="BA26" s="1002"/>
      <c r="BB26" s="1002"/>
      <c r="BC26" s="1002"/>
      <c r="BD26" s="1003"/>
      <c r="BE26" s="1001" t="s">
        <v>364</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5">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60"/>
      <c r="AG27" s="1011"/>
      <c r="AH27" s="1011"/>
      <c r="AI27" s="1011"/>
      <c r="AJ27" s="1061"/>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2">
      <c r="A28" s="242">
        <v>1</v>
      </c>
      <c r="B28" s="1050" t="s">
        <v>388</v>
      </c>
      <c r="C28" s="1051"/>
      <c r="D28" s="1051"/>
      <c r="E28" s="1051"/>
      <c r="F28" s="1051"/>
      <c r="G28" s="1051"/>
      <c r="H28" s="1051"/>
      <c r="I28" s="1051"/>
      <c r="J28" s="1051"/>
      <c r="K28" s="1051"/>
      <c r="L28" s="1051"/>
      <c r="M28" s="1051"/>
      <c r="N28" s="1051"/>
      <c r="O28" s="1051"/>
      <c r="P28" s="1052"/>
      <c r="Q28" s="1053">
        <v>4435</v>
      </c>
      <c r="R28" s="1054"/>
      <c r="S28" s="1054"/>
      <c r="T28" s="1054"/>
      <c r="U28" s="1054"/>
      <c r="V28" s="1054">
        <v>4425</v>
      </c>
      <c r="W28" s="1054"/>
      <c r="X28" s="1054"/>
      <c r="Y28" s="1054"/>
      <c r="Z28" s="1054"/>
      <c r="AA28" s="1054">
        <v>10</v>
      </c>
      <c r="AB28" s="1054"/>
      <c r="AC28" s="1054"/>
      <c r="AD28" s="1054"/>
      <c r="AE28" s="1055"/>
      <c r="AF28" s="1056">
        <v>10</v>
      </c>
      <c r="AG28" s="1054"/>
      <c r="AH28" s="1054"/>
      <c r="AI28" s="1054"/>
      <c r="AJ28" s="1057"/>
      <c r="AK28" s="1045">
        <v>389</v>
      </c>
      <c r="AL28" s="1046"/>
      <c r="AM28" s="1046"/>
      <c r="AN28" s="1046"/>
      <c r="AO28" s="1046"/>
      <c r="AP28" s="1046" t="s">
        <v>544</v>
      </c>
      <c r="AQ28" s="1046"/>
      <c r="AR28" s="1046"/>
      <c r="AS28" s="1046"/>
      <c r="AT28" s="1046"/>
      <c r="AU28" s="1046" t="s">
        <v>544</v>
      </c>
      <c r="AV28" s="1046"/>
      <c r="AW28" s="1046"/>
      <c r="AX28" s="1046"/>
      <c r="AY28" s="1046"/>
      <c r="AZ28" s="1047" t="s">
        <v>544</v>
      </c>
      <c r="BA28" s="1047"/>
      <c r="BB28" s="1047"/>
      <c r="BC28" s="1047"/>
      <c r="BD28" s="1047"/>
      <c r="BE28" s="1048"/>
      <c r="BF28" s="1048"/>
      <c r="BG28" s="1048"/>
      <c r="BH28" s="1048"/>
      <c r="BI28" s="1049"/>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2">
      <c r="A29" s="242">
        <v>2</v>
      </c>
      <c r="B29" s="1030" t="s">
        <v>389</v>
      </c>
      <c r="C29" s="1031"/>
      <c r="D29" s="1031"/>
      <c r="E29" s="1031"/>
      <c r="F29" s="1031"/>
      <c r="G29" s="1031"/>
      <c r="H29" s="1031"/>
      <c r="I29" s="1031"/>
      <c r="J29" s="1031"/>
      <c r="K29" s="1031"/>
      <c r="L29" s="1031"/>
      <c r="M29" s="1031"/>
      <c r="N29" s="1031"/>
      <c r="O29" s="1031"/>
      <c r="P29" s="1032"/>
      <c r="Q29" s="1038">
        <v>4059</v>
      </c>
      <c r="R29" s="1039"/>
      <c r="S29" s="1039"/>
      <c r="T29" s="1039"/>
      <c r="U29" s="1039"/>
      <c r="V29" s="1039">
        <v>3900</v>
      </c>
      <c r="W29" s="1039"/>
      <c r="X29" s="1039"/>
      <c r="Y29" s="1039"/>
      <c r="Z29" s="1039"/>
      <c r="AA29" s="1039">
        <v>159</v>
      </c>
      <c r="AB29" s="1039"/>
      <c r="AC29" s="1039"/>
      <c r="AD29" s="1039"/>
      <c r="AE29" s="1040"/>
      <c r="AF29" s="1035">
        <v>159</v>
      </c>
      <c r="AG29" s="1036"/>
      <c r="AH29" s="1036"/>
      <c r="AI29" s="1036"/>
      <c r="AJ29" s="1037"/>
      <c r="AK29" s="980">
        <v>651</v>
      </c>
      <c r="AL29" s="971"/>
      <c r="AM29" s="971"/>
      <c r="AN29" s="971"/>
      <c r="AO29" s="971"/>
      <c r="AP29" s="981" t="s">
        <v>544</v>
      </c>
      <c r="AQ29" s="979"/>
      <c r="AR29" s="979"/>
      <c r="AS29" s="979"/>
      <c r="AT29" s="980"/>
      <c r="AU29" s="981" t="s">
        <v>544</v>
      </c>
      <c r="AV29" s="979"/>
      <c r="AW29" s="979"/>
      <c r="AX29" s="979"/>
      <c r="AY29" s="980"/>
      <c r="AZ29" s="1042" t="s">
        <v>544</v>
      </c>
      <c r="BA29" s="1043"/>
      <c r="BB29" s="1043"/>
      <c r="BC29" s="1043"/>
      <c r="BD29" s="1044"/>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2">
      <c r="A30" s="242">
        <v>3</v>
      </c>
      <c r="B30" s="1030" t="s">
        <v>390</v>
      </c>
      <c r="C30" s="1031"/>
      <c r="D30" s="1031"/>
      <c r="E30" s="1031"/>
      <c r="F30" s="1031"/>
      <c r="G30" s="1031"/>
      <c r="H30" s="1031"/>
      <c r="I30" s="1031"/>
      <c r="J30" s="1031"/>
      <c r="K30" s="1031"/>
      <c r="L30" s="1031"/>
      <c r="M30" s="1031"/>
      <c r="N30" s="1031"/>
      <c r="O30" s="1031"/>
      <c r="P30" s="1032"/>
      <c r="Q30" s="1038">
        <v>461</v>
      </c>
      <c r="R30" s="1039"/>
      <c r="S30" s="1039"/>
      <c r="T30" s="1039"/>
      <c r="U30" s="1039"/>
      <c r="V30" s="1039">
        <v>459</v>
      </c>
      <c r="W30" s="1039"/>
      <c r="X30" s="1039"/>
      <c r="Y30" s="1039"/>
      <c r="Z30" s="1039"/>
      <c r="AA30" s="1039">
        <v>2</v>
      </c>
      <c r="AB30" s="1039"/>
      <c r="AC30" s="1039"/>
      <c r="AD30" s="1039"/>
      <c r="AE30" s="1040"/>
      <c r="AF30" s="1035">
        <v>2</v>
      </c>
      <c r="AG30" s="1036"/>
      <c r="AH30" s="1036"/>
      <c r="AI30" s="1036"/>
      <c r="AJ30" s="1037"/>
      <c r="AK30" s="980">
        <v>108</v>
      </c>
      <c r="AL30" s="971"/>
      <c r="AM30" s="971"/>
      <c r="AN30" s="971"/>
      <c r="AO30" s="971"/>
      <c r="AP30" s="981" t="s">
        <v>544</v>
      </c>
      <c r="AQ30" s="979"/>
      <c r="AR30" s="979"/>
      <c r="AS30" s="979"/>
      <c r="AT30" s="980"/>
      <c r="AU30" s="981" t="s">
        <v>544</v>
      </c>
      <c r="AV30" s="979"/>
      <c r="AW30" s="979"/>
      <c r="AX30" s="979"/>
      <c r="AY30" s="980"/>
      <c r="AZ30" s="1042" t="s">
        <v>544</v>
      </c>
      <c r="BA30" s="1043"/>
      <c r="BB30" s="1043"/>
      <c r="BC30" s="1043"/>
      <c r="BD30" s="1044"/>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2">
      <c r="A31" s="242">
        <v>4</v>
      </c>
      <c r="B31" s="1030" t="s">
        <v>391</v>
      </c>
      <c r="C31" s="1031"/>
      <c r="D31" s="1031"/>
      <c r="E31" s="1031"/>
      <c r="F31" s="1031"/>
      <c r="G31" s="1031"/>
      <c r="H31" s="1031"/>
      <c r="I31" s="1031"/>
      <c r="J31" s="1031"/>
      <c r="K31" s="1031"/>
      <c r="L31" s="1031"/>
      <c r="M31" s="1031"/>
      <c r="N31" s="1031"/>
      <c r="O31" s="1031"/>
      <c r="P31" s="1032"/>
      <c r="Q31" s="1038">
        <v>11</v>
      </c>
      <c r="R31" s="1039"/>
      <c r="S31" s="1039"/>
      <c r="T31" s="1039"/>
      <c r="U31" s="1039"/>
      <c r="V31" s="1039">
        <v>10</v>
      </c>
      <c r="W31" s="1039"/>
      <c r="X31" s="1039"/>
      <c r="Y31" s="1039"/>
      <c r="Z31" s="1039"/>
      <c r="AA31" s="1039">
        <v>1</v>
      </c>
      <c r="AB31" s="1039"/>
      <c r="AC31" s="1039"/>
      <c r="AD31" s="1039"/>
      <c r="AE31" s="1040"/>
      <c r="AF31" s="1035">
        <v>1</v>
      </c>
      <c r="AG31" s="1036"/>
      <c r="AH31" s="1036"/>
      <c r="AI31" s="1036"/>
      <c r="AJ31" s="1037"/>
      <c r="AK31" s="980">
        <v>2</v>
      </c>
      <c r="AL31" s="971"/>
      <c r="AM31" s="971"/>
      <c r="AN31" s="971"/>
      <c r="AO31" s="971"/>
      <c r="AP31" s="981" t="s">
        <v>544</v>
      </c>
      <c r="AQ31" s="979"/>
      <c r="AR31" s="979"/>
      <c r="AS31" s="979"/>
      <c r="AT31" s="980"/>
      <c r="AU31" s="981" t="s">
        <v>544</v>
      </c>
      <c r="AV31" s="979"/>
      <c r="AW31" s="979"/>
      <c r="AX31" s="979"/>
      <c r="AY31" s="980"/>
      <c r="AZ31" s="1042" t="s">
        <v>544</v>
      </c>
      <c r="BA31" s="1043"/>
      <c r="BB31" s="1043"/>
      <c r="BC31" s="1043"/>
      <c r="BD31" s="1044"/>
      <c r="BE31" s="972"/>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2">
      <c r="A32" s="242">
        <v>5</v>
      </c>
      <c r="B32" s="1030" t="s">
        <v>392</v>
      </c>
      <c r="C32" s="1031"/>
      <c r="D32" s="1031"/>
      <c r="E32" s="1031"/>
      <c r="F32" s="1031"/>
      <c r="G32" s="1031"/>
      <c r="H32" s="1031"/>
      <c r="I32" s="1031"/>
      <c r="J32" s="1031"/>
      <c r="K32" s="1031"/>
      <c r="L32" s="1031"/>
      <c r="M32" s="1031"/>
      <c r="N32" s="1031"/>
      <c r="O32" s="1031"/>
      <c r="P32" s="1032"/>
      <c r="Q32" s="1038">
        <v>874</v>
      </c>
      <c r="R32" s="1039"/>
      <c r="S32" s="1039"/>
      <c r="T32" s="1039"/>
      <c r="U32" s="1039"/>
      <c r="V32" s="1039">
        <v>779</v>
      </c>
      <c r="W32" s="1039"/>
      <c r="X32" s="1039"/>
      <c r="Y32" s="1039"/>
      <c r="Z32" s="1039"/>
      <c r="AA32" s="1039">
        <v>96</v>
      </c>
      <c r="AB32" s="1039"/>
      <c r="AC32" s="1039"/>
      <c r="AD32" s="1039"/>
      <c r="AE32" s="1040"/>
      <c r="AF32" s="1035">
        <v>595</v>
      </c>
      <c r="AG32" s="1036"/>
      <c r="AH32" s="1036"/>
      <c r="AI32" s="1036"/>
      <c r="AJ32" s="1037"/>
      <c r="AK32" s="980">
        <v>5</v>
      </c>
      <c r="AL32" s="971"/>
      <c r="AM32" s="971"/>
      <c r="AN32" s="971"/>
      <c r="AO32" s="971"/>
      <c r="AP32" s="971">
        <v>1904</v>
      </c>
      <c r="AQ32" s="971"/>
      <c r="AR32" s="971"/>
      <c r="AS32" s="971"/>
      <c r="AT32" s="971"/>
      <c r="AU32" s="971">
        <v>135</v>
      </c>
      <c r="AV32" s="971"/>
      <c r="AW32" s="971"/>
      <c r="AX32" s="971"/>
      <c r="AY32" s="971"/>
      <c r="AZ32" s="1042" t="s">
        <v>544</v>
      </c>
      <c r="BA32" s="1043"/>
      <c r="BB32" s="1043"/>
      <c r="BC32" s="1043"/>
      <c r="BD32" s="1044"/>
      <c r="BE32" s="972" t="s">
        <v>393</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2">
      <c r="A33" s="242">
        <v>6</v>
      </c>
      <c r="B33" s="1030" t="s">
        <v>394</v>
      </c>
      <c r="C33" s="1031"/>
      <c r="D33" s="1031"/>
      <c r="E33" s="1031"/>
      <c r="F33" s="1031"/>
      <c r="G33" s="1031"/>
      <c r="H33" s="1031"/>
      <c r="I33" s="1031"/>
      <c r="J33" s="1031"/>
      <c r="K33" s="1031"/>
      <c r="L33" s="1031"/>
      <c r="M33" s="1031"/>
      <c r="N33" s="1031"/>
      <c r="O33" s="1031"/>
      <c r="P33" s="1032"/>
      <c r="Q33" s="1038">
        <v>784</v>
      </c>
      <c r="R33" s="1039"/>
      <c r="S33" s="1039"/>
      <c r="T33" s="1039"/>
      <c r="U33" s="1039"/>
      <c r="V33" s="1039">
        <v>750</v>
      </c>
      <c r="W33" s="1039"/>
      <c r="X33" s="1039"/>
      <c r="Y33" s="1039"/>
      <c r="Z33" s="1039"/>
      <c r="AA33" s="1039">
        <v>34</v>
      </c>
      <c r="AB33" s="1039"/>
      <c r="AC33" s="1039"/>
      <c r="AD33" s="1039"/>
      <c r="AE33" s="1040"/>
      <c r="AF33" s="1035">
        <v>262</v>
      </c>
      <c r="AG33" s="1036"/>
      <c r="AH33" s="1036"/>
      <c r="AI33" s="1036"/>
      <c r="AJ33" s="1037"/>
      <c r="AK33" s="980">
        <v>452</v>
      </c>
      <c r="AL33" s="971"/>
      <c r="AM33" s="971"/>
      <c r="AN33" s="971"/>
      <c r="AO33" s="971"/>
      <c r="AP33" s="971">
        <v>4044</v>
      </c>
      <c r="AQ33" s="971"/>
      <c r="AR33" s="971"/>
      <c r="AS33" s="971"/>
      <c r="AT33" s="971"/>
      <c r="AU33" s="971">
        <v>3910</v>
      </c>
      <c r="AV33" s="971"/>
      <c r="AW33" s="971"/>
      <c r="AX33" s="971"/>
      <c r="AY33" s="971"/>
      <c r="AZ33" s="1042" t="s">
        <v>544</v>
      </c>
      <c r="BA33" s="1043"/>
      <c r="BB33" s="1043"/>
      <c r="BC33" s="1043"/>
      <c r="BD33" s="1044"/>
      <c r="BE33" s="972" t="s">
        <v>393</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2">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2">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2">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2">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2">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2">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2">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2">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2">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2">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2">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2">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2">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2">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2">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2">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2">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2">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2">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2">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2">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2">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2">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2">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2">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2">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2">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5">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2">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395</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5">
      <c r="A63" s="240" t="s">
        <v>376</v>
      </c>
      <c r="B63" s="937" t="s">
        <v>396</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1030</v>
      </c>
      <c r="AG63" s="959"/>
      <c r="AH63" s="959"/>
      <c r="AI63" s="959"/>
      <c r="AJ63" s="1022"/>
      <c r="AK63" s="1023"/>
      <c r="AL63" s="963"/>
      <c r="AM63" s="963"/>
      <c r="AN63" s="963"/>
      <c r="AO63" s="963"/>
      <c r="AP63" s="959">
        <v>5948</v>
      </c>
      <c r="AQ63" s="959"/>
      <c r="AR63" s="959"/>
      <c r="AS63" s="959"/>
      <c r="AT63" s="959"/>
      <c r="AU63" s="959">
        <v>4045</v>
      </c>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5">
      <c r="A65" s="232" t="s">
        <v>397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2">
      <c r="A66" s="995" t="s">
        <v>398</v>
      </c>
      <c r="B66" s="996"/>
      <c r="C66" s="996"/>
      <c r="D66" s="996"/>
      <c r="E66" s="996"/>
      <c r="F66" s="996"/>
      <c r="G66" s="996"/>
      <c r="H66" s="996"/>
      <c r="I66" s="996"/>
      <c r="J66" s="996"/>
      <c r="K66" s="996"/>
      <c r="L66" s="996"/>
      <c r="M66" s="996"/>
      <c r="N66" s="996"/>
      <c r="O66" s="996"/>
      <c r="P66" s="997"/>
      <c r="Q66" s="1001" t="s">
        <v>380</v>
      </c>
      <c r="R66" s="1002"/>
      <c r="S66" s="1002"/>
      <c r="T66" s="1002"/>
      <c r="U66" s="1003"/>
      <c r="V66" s="1001" t="s">
        <v>381</v>
      </c>
      <c r="W66" s="1002"/>
      <c r="X66" s="1002"/>
      <c r="Y66" s="1002"/>
      <c r="Z66" s="1003"/>
      <c r="AA66" s="1001" t="s">
        <v>382</v>
      </c>
      <c r="AB66" s="1002"/>
      <c r="AC66" s="1002"/>
      <c r="AD66" s="1002"/>
      <c r="AE66" s="1003"/>
      <c r="AF66" s="1007" t="s">
        <v>383</v>
      </c>
      <c r="AG66" s="1008"/>
      <c r="AH66" s="1008"/>
      <c r="AI66" s="1008"/>
      <c r="AJ66" s="1009"/>
      <c r="AK66" s="1001" t="s">
        <v>384</v>
      </c>
      <c r="AL66" s="996"/>
      <c r="AM66" s="996"/>
      <c r="AN66" s="996"/>
      <c r="AO66" s="997"/>
      <c r="AP66" s="1001" t="s">
        <v>385</v>
      </c>
      <c r="AQ66" s="1002"/>
      <c r="AR66" s="1002"/>
      <c r="AS66" s="1002"/>
      <c r="AT66" s="1003"/>
      <c r="AU66" s="1001" t="s">
        <v>399</v>
      </c>
      <c r="AV66" s="1002"/>
      <c r="AW66" s="1002"/>
      <c r="AX66" s="1002"/>
      <c r="AY66" s="1003"/>
      <c r="AZ66" s="1001" t="s">
        <v>364</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5">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2">
      <c r="A68" s="236">
        <v>1</v>
      </c>
      <c r="B68" s="985" t="s">
        <v>545</v>
      </c>
      <c r="C68" s="986"/>
      <c r="D68" s="986"/>
      <c r="E68" s="986"/>
      <c r="F68" s="986"/>
      <c r="G68" s="986"/>
      <c r="H68" s="986"/>
      <c r="I68" s="986"/>
      <c r="J68" s="986"/>
      <c r="K68" s="986"/>
      <c r="L68" s="986"/>
      <c r="M68" s="986"/>
      <c r="N68" s="986"/>
      <c r="O68" s="986"/>
      <c r="P68" s="987"/>
      <c r="Q68" s="988">
        <v>57</v>
      </c>
      <c r="R68" s="982"/>
      <c r="S68" s="982"/>
      <c r="T68" s="982"/>
      <c r="U68" s="982"/>
      <c r="V68" s="982">
        <v>52</v>
      </c>
      <c r="W68" s="982"/>
      <c r="X68" s="982"/>
      <c r="Y68" s="982"/>
      <c r="Z68" s="982"/>
      <c r="AA68" s="982">
        <v>5</v>
      </c>
      <c r="AB68" s="982"/>
      <c r="AC68" s="982"/>
      <c r="AD68" s="982"/>
      <c r="AE68" s="982"/>
      <c r="AF68" s="982">
        <v>5</v>
      </c>
      <c r="AG68" s="982"/>
      <c r="AH68" s="982"/>
      <c r="AI68" s="982"/>
      <c r="AJ68" s="982"/>
      <c r="AK68" s="982">
        <v>6</v>
      </c>
      <c r="AL68" s="982"/>
      <c r="AM68" s="982"/>
      <c r="AN68" s="982"/>
      <c r="AO68" s="982"/>
      <c r="AP68" s="982" t="s">
        <v>544</v>
      </c>
      <c r="AQ68" s="982"/>
      <c r="AR68" s="982"/>
      <c r="AS68" s="982"/>
      <c r="AT68" s="982"/>
      <c r="AU68" s="982" t="s">
        <v>544</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2">
      <c r="A69" s="238">
        <v>2</v>
      </c>
      <c r="B69" s="974" t="s">
        <v>546</v>
      </c>
      <c r="C69" s="975"/>
      <c r="D69" s="975"/>
      <c r="E69" s="975"/>
      <c r="F69" s="975"/>
      <c r="G69" s="975"/>
      <c r="H69" s="975"/>
      <c r="I69" s="975"/>
      <c r="J69" s="975"/>
      <c r="K69" s="975"/>
      <c r="L69" s="975"/>
      <c r="M69" s="975"/>
      <c r="N69" s="975"/>
      <c r="O69" s="975"/>
      <c r="P69" s="976"/>
      <c r="Q69" s="977">
        <v>166</v>
      </c>
      <c r="R69" s="971"/>
      <c r="S69" s="971"/>
      <c r="T69" s="971"/>
      <c r="U69" s="971"/>
      <c r="V69" s="971">
        <v>158</v>
      </c>
      <c r="W69" s="971"/>
      <c r="X69" s="971"/>
      <c r="Y69" s="971"/>
      <c r="Z69" s="971"/>
      <c r="AA69" s="971">
        <v>7</v>
      </c>
      <c r="AB69" s="971"/>
      <c r="AC69" s="971"/>
      <c r="AD69" s="971"/>
      <c r="AE69" s="971"/>
      <c r="AF69" s="971">
        <v>7</v>
      </c>
      <c r="AG69" s="971"/>
      <c r="AH69" s="971"/>
      <c r="AI69" s="971"/>
      <c r="AJ69" s="971"/>
      <c r="AK69" s="971">
        <v>84</v>
      </c>
      <c r="AL69" s="971"/>
      <c r="AM69" s="971"/>
      <c r="AN69" s="971"/>
      <c r="AO69" s="971"/>
      <c r="AP69" s="971" t="s">
        <v>544</v>
      </c>
      <c r="AQ69" s="971"/>
      <c r="AR69" s="971"/>
      <c r="AS69" s="971"/>
      <c r="AT69" s="971"/>
      <c r="AU69" s="971" t="s">
        <v>544</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2">
      <c r="A70" s="238">
        <v>3</v>
      </c>
      <c r="B70" s="974" t="s">
        <v>547</v>
      </c>
      <c r="C70" s="975"/>
      <c r="D70" s="975"/>
      <c r="E70" s="975"/>
      <c r="F70" s="975"/>
      <c r="G70" s="975"/>
      <c r="H70" s="975"/>
      <c r="I70" s="975"/>
      <c r="J70" s="975"/>
      <c r="K70" s="975"/>
      <c r="L70" s="975"/>
      <c r="M70" s="975"/>
      <c r="N70" s="975"/>
      <c r="O70" s="975"/>
      <c r="P70" s="976"/>
      <c r="Q70" s="977">
        <v>1963</v>
      </c>
      <c r="R70" s="971"/>
      <c r="S70" s="971"/>
      <c r="T70" s="971"/>
      <c r="U70" s="971"/>
      <c r="V70" s="971">
        <v>1929</v>
      </c>
      <c r="W70" s="971"/>
      <c r="X70" s="971"/>
      <c r="Y70" s="971"/>
      <c r="Z70" s="971"/>
      <c r="AA70" s="971">
        <v>33</v>
      </c>
      <c r="AB70" s="971"/>
      <c r="AC70" s="971"/>
      <c r="AD70" s="971"/>
      <c r="AE70" s="971"/>
      <c r="AF70" s="971">
        <v>33</v>
      </c>
      <c r="AG70" s="971"/>
      <c r="AH70" s="971"/>
      <c r="AI70" s="971"/>
      <c r="AJ70" s="971"/>
      <c r="AK70" s="971">
        <v>60</v>
      </c>
      <c r="AL70" s="971"/>
      <c r="AM70" s="971"/>
      <c r="AN70" s="971"/>
      <c r="AO70" s="971"/>
      <c r="AP70" s="971">
        <v>239</v>
      </c>
      <c r="AQ70" s="971"/>
      <c r="AR70" s="971"/>
      <c r="AS70" s="971"/>
      <c r="AT70" s="971"/>
      <c r="AU70" s="971">
        <v>79</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2">
      <c r="A71" s="238">
        <v>4</v>
      </c>
      <c r="B71" s="974" t="s">
        <v>548</v>
      </c>
      <c r="C71" s="975"/>
      <c r="D71" s="975"/>
      <c r="E71" s="975"/>
      <c r="F71" s="975"/>
      <c r="G71" s="975"/>
      <c r="H71" s="975"/>
      <c r="I71" s="975"/>
      <c r="J71" s="975"/>
      <c r="K71" s="975"/>
      <c r="L71" s="975"/>
      <c r="M71" s="975"/>
      <c r="N71" s="975"/>
      <c r="O71" s="975"/>
      <c r="P71" s="976"/>
      <c r="Q71" s="977">
        <v>118</v>
      </c>
      <c r="R71" s="971"/>
      <c r="S71" s="971"/>
      <c r="T71" s="971"/>
      <c r="U71" s="971"/>
      <c r="V71" s="971">
        <v>105</v>
      </c>
      <c r="W71" s="971"/>
      <c r="X71" s="971"/>
      <c r="Y71" s="971"/>
      <c r="Z71" s="971"/>
      <c r="AA71" s="971">
        <v>13</v>
      </c>
      <c r="AB71" s="971"/>
      <c r="AC71" s="971"/>
      <c r="AD71" s="971"/>
      <c r="AE71" s="971"/>
      <c r="AF71" s="971">
        <v>13</v>
      </c>
      <c r="AG71" s="971"/>
      <c r="AH71" s="971"/>
      <c r="AI71" s="971"/>
      <c r="AJ71" s="971"/>
      <c r="AK71" s="971">
        <v>61</v>
      </c>
      <c r="AL71" s="971"/>
      <c r="AM71" s="971"/>
      <c r="AN71" s="971"/>
      <c r="AO71" s="971"/>
      <c r="AP71" s="971" t="s">
        <v>544</v>
      </c>
      <c r="AQ71" s="971"/>
      <c r="AR71" s="971"/>
      <c r="AS71" s="971"/>
      <c r="AT71" s="971"/>
      <c r="AU71" s="971" t="s">
        <v>544</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2">
      <c r="A72" s="238">
        <v>5</v>
      </c>
      <c r="B72" s="974" t="s">
        <v>549</v>
      </c>
      <c r="C72" s="975"/>
      <c r="D72" s="975"/>
      <c r="E72" s="975"/>
      <c r="F72" s="975"/>
      <c r="G72" s="975"/>
      <c r="H72" s="975"/>
      <c r="I72" s="975"/>
      <c r="J72" s="975"/>
      <c r="K72" s="975"/>
      <c r="L72" s="975"/>
      <c r="M72" s="975"/>
      <c r="N72" s="975"/>
      <c r="O72" s="975"/>
      <c r="P72" s="976"/>
      <c r="Q72" s="977">
        <v>49</v>
      </c>
      <c r="R72" s="971"/>
      <c r="S72" s="971"/>
      <c r="T72" s="971"/>
      <c r="U72" s="971"/>
      <c r="V72" s="971">
        <v>46</v>
      </c>
      <c r="W72" s="971"/>
      <c r="X72" s="971"/>
      <c r="Y72" s="971"/>
      <c r="Z72" s="971"/>
      <c r="AA72" s="971">
        <v>3</v>
      </c>
      <c r="AB72" s="971"/>
      <c r="AC72" s="971"/>
      <c r="AD72" s="971"/>
      <c r="AE72" s="971"/>
      <c r="AF72" s="971">
        <v>3</v>
      </c>
      <c r="AG72" s="971"/>
      <c r="AH72" s="971"/>
      <c r="AI72" s="971"/>
      <c r="AJ72" s="971"/>
      <c r="AK72" s="971">
        <v>6</v>
      </c>
      <c r="AL72" s="971"/>
      <c r="AM72" s="971"/>
      <c r="AN72" s="971"/>
      <c r="AO72" s="971"/>
      <c r="AP72" s="971" t="s">
        <v>544</v>
      </c>
      <c r="AQ72" s="971"/>
      <c r="AR72" s="971"/>
      <c r="AS72" s="971"/>
      <c r="AT72" s="971"/>
      <c r="AU72" s="971" t="s">
        <v>544</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2">
      <c r="A73" s="238">
        <v>6</v>
      </c>
      <c r="B73" s="974" t="s">
        <v>550</v>
      </c>
      <c r="C73" s="975"/>
      <c r="D73" s="975"/>
      <c r="E73" s="975"/>
      <c r="F73" s="975"/>
      <c r="G73" s="975"/>
      <c r="H73" s="975"/>
      <c r="I73" s="975"/>
      <c r="J73" s="975"/>
      <c r="K73" s="975"/>
      <c r="L73" s="975"/>
      <c r="M73" s="975"/>
      <c r="N73" s="975"/>
      <c r="O73" s="975"/>
      <c r="P73" s="976"/>
      <c r="Q73" s="977">
        <v>14983</v>
      </c>
      <c r="R73" s="971"/>
      <c r="S73" s="971"/>
      <c r="T73" s="971"/>
      <c r="U73" s="971"/>
      <c r="V73" s="971">
        <v>14962</v>
      </c>
      <c r="W73" s="971"/>
      <c r="X73" s="971"/>
      <c r="Y73" s="971"/>
      <c r="Z73" s="971"/>
      <c r="AA73" s="971">
        <v>20</v>
      </c>
      <c r="AB73" s="971"/>
      <c r="AC73" s="971"/>
      <c r="AD73" s="971"/>
      <c r="AE73" s="971"/>
      <c r="AF73" s="971">
        <v>20</v>
      </c>
      <c r="AG73" s="971"/>
      <c r="AH73" s="971"/>
      <c r="AI73" s="971"/>
      <c r="AJ73" s="971"/>
      <c r="AK73" s="971">
        <v>196</v>
      </c>
      <c r="AL73" s="971"/>
      <c r="AM73" s="971"/>
      <c r="AN73" s="971"/>
      <c r="AO73" s="971"/>
      <c r="AP73" s="971" t="s">
        <v>544</v>
      </c>
      <c r="AQ73" s="971"/>
      <c r="AR73" s="971"/>
      <c r="AS73" s="971"/>
      <c r="AT73" s="971"/>
      <c r="AU73" s="971" t="s">
        <v>544</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2">
      <c r="A74" s="238">
        <v>7</v>
      </c>
      <c r="B74" s="974" t="s">
        <v>551</v>
      </c>
      <c r="C74" s="975"/>
      <c r="D74" s="975"/>
      <c r="E74" s="975"/>
      <c r="F74" s="975"/>
      <c r="G74" s="975"/>
      <c r="H74" s="975"/>
      <c r="I74" s="975"/>
      <c r="J74" s="975"/>
      <c r="K74" s="975"/>
      <c r="L74" s="975"/>
      <c r="M74" s="975"/>
      <c r="N74" s="975"/>
      <c r="O74" s="975"/>
      <c r="P74" s="976"/>
      <c r="Q74" s="977">
        <v>85</v>
      </c>
      <c r="R74" s="971"/>
      <c r="S74" s="971"/>
      <c r="T74" s="971"/>
      <c r="U74" s="971"/>
      <c r="V74" s="971">
        <v>85</v>
      </c>
      <c r="W74" s="971"/>
      <c r="X74" s="971"/>
      <c r="Y74" s="971"/>
      <c r="Z74" s="971"/>
      <c r="AA74" s="971">
        <v>1</v>
      </c>
      <c r="AB74" s="971"/>
      <c r="AC74" s="971"/>
      <c r="AD74" s="971"/>
      <c r="AE74" s="971"/>
      <c r="AF74" s="971">
        <v>1</v>
      </c>
      <c r="AG74" s="971"/>
      <c r="AH74" s="971"/>
      <c r="AI74" s="971"/>
      <c r="AJ74" s="971"/>
      <c r="AK74" s="971">
        <v>12</v>
      </c>
      <c r="AL74" s="971"/>
      <c r="AM74" s="971"/>
      <c r="AN74" s="971"/>
      <c r="AO74" s="971"/>
      <c r="AP74" s="971" t="s">
        <v>544</v>
      </c>
      <c r="AQ74" s="971"/>
      <c r="AR74" s="971"/>
      <c r="AS74" s="971"/>
      <c r="AT74" s="971"/>
      <c r="AU74" s="971" t="s">
        <v>544</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2">
      <c r="A75" s="238">
        <v>8</v>
      </c>
      <c r="B75" s="974" t="s">
        <v>552</v>
      </c>
      <c r="C75" s="975"/>
      <c r="D75" s="975"/>
      <c r="E75" s="975"/>
      <c r="F75" s="975"/>
      <c r="G75" s="975"/>
      <c r="H75" s="975"/>
      <c r="I75" s="975"/>
      <c r="J75" s="975"/>
      <c r="K75" s="975"/>
      <c r="L75" s="975"/>
      <c r="M75" s="975"/>
      <c r="N75" s="975"/>
      <c r="O75" s="975"/>
      <c r="P75" s="976"/>
      <c r="Q75" s="978">
        <v>452</v>
      </c>
      <c r="R75" s="979"/>
      <c r="S75" s="979"/>
      <c r="T75" s="979"/>
      <c r="U75" s="980"/>
      <c r="V75" s="981">
        <v>233</v>
      </c>
      <c r="W75" s="979"/>
      <c r="X75" s="979"/>
      <c r="Y75" s="979"/>
      <c r="Z75" s="980"/>
      <c r="AA75" s="981">
        <v>220</v>
      </c>
      <c r="AB75" s="979"/>
      <c r="AC75" s="979"/>
      <c r="AD75" s="979"/>
      <c r="AE75" s="980"/>
      <c r="AF75" s="981">
        <v>220</v>
      </c>
      <c r="AG75" s="979"/>
      <c r="AH75" s="979"/>
      <c r="AI75" s="979"/>
      <c r="AJ75" s="980"/>
      <c r="AK75" s="981" t="s">
        <v>544</v>
      </c>
      <c r="AL75" s="979"/>
      <c r="AM75" s="979"/>
      <c r="AN75" s="979"/>
      <c r="AO75" s="980"/>
      <c r="AP75" s="971" t="s">
        <v>544</v>
      </c>
      <c r="AQ75" s="971"/>
      <c r="AR75" s="971"/>
      <c r="AS75" s="971"/>
      <c r="AT75" s="971"/>
      <c r="AU75" s="971" t="s">
        <v>544</v>
      </c>
      <c r="AV75" s="971"/>
      <c r="AW75" s="971"/>
      <c r="AX75" s="971"/>
      <c r="AY75" s="971"/>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2">
      <c r="A76" s="238">
        <v>9</v>
      </c>
      <c r="B76" s="974" t="s">
        <v>553</v>
      </c>
      <c r="C76" s="975"/>
      <c r="D76" s="975"/>
      <c r="E76" s="975"/>
      <c r="F76" s="975"/>
      <c r="G76" s="975"/>
      <c r="H76" s="975"/>
      <c r="I76" s="975"/>
      <c r="J76" s="975"/>
      <c r="K76" s="975"/>
      <c r="L76" s="975"/>
      <c r="M76" s="975"/>
      <c r="N76" s="975"/>
      <c r="O76" s="975"/>
      <c r="P76" s="976"/>
      <c r="Q76" s="978">
        <v>1440</v>
      </c>
      <c r="R76" s="979"/>
      <c r="S76" s="979"/>
      <c r="T76" s="979"/>
      <c r="U76" s="980"/>
      <c r="V76" s="981">
        <v>1433</v>
      </c>
      <c r="W76" s="979"/>
      <c r="X76" s="979"/>
      <c r="Y76" s="979"/>
      <c r="Z76" s="980"/>
      <c r="AA76" s="981">
        <v>7</v>
      </c>
      <c r="AB76" s="979"/>
      <c r="AC76" s="979"/>
      <c r="AD76" s="979"/>
      <c r="AE76" s="980"/>
      <c r="AF76" s="981">
        <v>7</v>
      </c>
      <c r="AG76" s="979"/>
      <c r="AH76" s="979"/>
      <c r="AI76" s="979"/>
      <c r="AJ76" s="980"/>
      <c r="AK76" s="981" t="s">
        <v>544</v>
      </c>
      <c r="AL76" s="979"/>
      <c r="AM76" s="979"/>
      <c r="AN76" s="979"/>
      <c r="AO76" s="980"/>
      <c r="AP76" s="971" t="s">
        <v>544</v>
      </c>
      <c r="AQ76" s="971"/>
      <c r="AR76" s="971"/>
      <c r="AS76" s="971"/>
      <c r="AT76" s="971"/>
      <c r="AU76" s="971" t="s">
        <v>544</v>
      </c>
      <c r="AV76" s="971"/>
      <c r="AW76" s="971"/>
      <c r="AX76" s="971"/>
      <c r="AY76" s="971"/>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2">
      <c r="A77" s="238">
        <v>10</v>
      </c>
      <c r="B77" s="974" t="s">
        <v>554</v>
      </c>
      <c r="C77" s="975"/>
      <c r="D77" s="975"/>
      <c r="E77" s="975"/>
      <c r="F77" s="975"/>
      <c r="G77" s="975"/>
      <c r="H77" s="975"/>
      <c r="I77" s="975"/>
      <c r="J77" s="975"/>
      <c r="K77" s="975"/>
      <c r="L77" s="975"/>
      <c r="M77" s="975"/>
      <c r="N77" s="975"/>
      <c r="O77" s="975"/>
      <c r="P77" s="976"/>
      <c r="Q77" s="978">
        <v>388762</v>
      </c>
      <c r="R77" s="979"/>
      <c r="S77" s="979"/>
      <c r="T77" s="979"/>
      <c r="U77" s="980"/>
      <c r="V77" s="981">
        <v>379528</v>
      </c>
      <c r="W77" s="979"/>
      <c r="X77" s="979"/>
      <c r="Y77" s="979"/>
      <c r="Z77" s="980"/>
      <c r="AA77" s="981">
        <v>9234</v>
      </c>
      <c r="AB77" s="979"/>
      <c r="AC77" s="979"/>
      <c r="AD77" s="979"/>
      <c r="AE77" s="980"/>
      <c r="AF77" s="981">
        <v>8886</v>
      </c>
      <c r="AG77" s="979"/>
      <c r="AH77" s="979"/>
      <c r="AI77" s="979"/>
      <c r="AJ77" s="980"/>
      <c r="AK77" s="981">
        <v>3256</v>
      </c>
      <c r="AL77" s="979"/>
      <c r="AM77" s="979"/>
      <c r="AN77" s="979"/>
      <c r="AO77" s="980"/>
      <c r="AP77" s="971" t="s">
        <v>544</v>
      </c>
      <c r="AQ77" s="971"/>
      <c r="AR77" s="971"/>
      <c r="AS77" s="971"/>
      <c r="AT77" s="971"/>
      <c r="AU77" s="971" t="s">
        <v>544</v>
      </c>
      <c r="AV77" s="971"/>
      <c r="AW77" s="971"/>
      <c r="AX77" s="971"/>
      <c r="AY77" s="971"/>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2">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2">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2">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2">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2">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2">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2">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2">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2">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2">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5">
      <c r="A88" s="240" t="s">
        <v>376</v>
      </c>
      <c r="B88" s="937" t="s">
        <v>400</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9195</v>
      </c>
      <c r="AG88" s="959"/>
      <c r="AH88" s="959"/>
      <c r="AI88" s="959"/>
      <c r="AJ88" s="959"/>
      <c r="AK88" s="963"/>
      <c r="AL88" s="963"/>
      <c r="AM88" s="963"/>
      <c r="AN88" s="963"/>
      <c r="AO88" s="963"/>
      <c r="AP88" s="959">
        <v>239</v>
      </c>
      <c r="AQ88" s="959"/>
      <c r="AR88" s="959"/>
      <c r="AS88" s="959"/>
      <c r="AT88" s="959"/>
      <c r="AU88" s="959">
        <v>79</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376</v>
      </c>
      <c r="BR102" s="937" t="s">
        <v>401</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30</v>
      </c>
      <c r="CS102" s="953"/>
      <c r="CT102" s="953"/>
      <c r="CU102" s="953"/>
      <c r="CV102" s="954"/>
      <c r="CW102" s="952" t="s">
        <v>544</v>
      </c>
      <c r="CX102" s="953"/>
      <c r="CY102" s="953"/>
      <c r="CZ102" s="953"/>
      <c r="DA102" s="954"/>
      <c r="DB102" s="952" t="s">
        <v>544</v>
      </c>
      <c r="DC102" s="953"/>
      <c r="DD102" s="953"/>
      <c r="DE102" s="953"/>
      <c r="DF102" s="954"/>
      <c r="DG102" s="952" t="s">
        <v>544</v>
      </c>
      <c r="DH102" s="953"/>
      <c r="DI102" s="953"/>
      <c r="DJ102" s="953"/>
      <c r="DK102" s="954"/>
      <c r="DL102" s="952" t="s">
        <v>544</v>
      </c>
      <c r="DM102" s="953"/>
      <c r="DN102" s="953"/>
      <c r="DO102" s="953"/>
      <c r="DP102" s="954"/>
      <c r="DQ102" s="952" t="s">
        <v>544</v>
      </c>
      <c r="DR102" s="953"/>
      <c r="DS102" s="953"/>
      <c r="DT102" s="953"/>
      <c r="DU102" s="954"/>
      <c r="DV102" s="937"/>
      <c r="DW102" s="938"/>
      <c r="DX102" s="938"/>
      <c r="DY102" s="938"/>
      <c r="DZ102" s="939"/>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402</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403</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404</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405</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42" t="s">
        <v>406</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407</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2">
      <c r="A109" s="895" t="s">
        <v>408</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409</v>
      </c>
      <c r="AB109" s="896"/>
      <c r="AC109" s="896"/>
      <c r="AD109" s="896"/>
      <c r="AE109" s="897"/>
      <c r="AF109" s="898" t="s">
        <v>410</v>
      </c>
      <c r="AG109" s="896"/>
      <c r="AH109" s="896"/>
      <c r="AI109" s="896"/>
      <c r="AJ109" s="897"/>
      <c r="AK109" s="898" t="s">
        <v>294</v>
      </c>
      <c r="AL109" s="896"/>
      <c r="AM109" s="896"/>
      <c r="AN109" s="896"/>
      <c r="AO109" s="897"/>
      <c r="AP109" s="898" t="s">
        <v>411</v>
      </c>
      <c r="AQ109" s="896"/>
      <c r="AR109" s="896"/>
      <c r="AS109" s="896"/>
      <c r="AT109" s="929"/>
      <c r="AU109" s="895" t="s">
        <v>408</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409</v>
      </c>
      <c r="BR109" s="896"/>
      <c r="BS109" s="896"/>
      <c r="BT109" s="896"/>
      <c r="BU109" s="897"/>
      <c r="BV109" s="898" t="s">
        <v>410</v>
      </c>
      <c r="BW109" s="896"/>
      <c r="BX109" s="896"/>
      <c r="BY109" s="896"/>
      <c r="BZ109" s="897"/>
      <c r="CA109" s="898" t="s">
        <v>294</v>
      </c>
      <c r="CB109" s="896"/>
      <c r="CC109" s="896"/>
      <c r="CD109" s="896"/>
      <c r="CE109" s="897"/>
      <c r="CF109" s="936" t="s">
        <v>411</v>
      </c>
      <c r="CG109" s="936"/>
      <c r="CH109" s="936"/>
      <c r="CI109" s="936"/>
      <c r="CJ109" s="936"/>
      <c r="CK109" s="898" t="s">
        <v>412</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409</v>
      </c>
      <c r="DH109" s="896"/>
      <c r="DI109" s="896"/>
      <c r="DJ109" s="896"/>
      <c r="DK109" s="897"/>
      <c r="DL109" s="898" t="s">
        <v>410</v>
      </c>
      <c r="DM109" s="896"/>
      <c r="DN109" s="896"/>
      <c r="DO109" s="896"/>
      <c r="DP109" s="897"/>
      <c r="DQ109" s="898" t="s">
        <v>294</v>
      </c>
      <c r="DR109" s="896"/>
      <c r="DS109" s="896"/>
      <c r="DT109" s="896"/>
      <c r="DU109" s="897"/>
      <c r="DV109" s="898" t="s">
        <v>411</v>
      </c>
      <c r="DW109" s="896"/>
      <c r="DX109" s="896"/>
      <c r="DY109" s="896"/>
      <c r="DZ109" s="929"/>
    </row>
    <row r="110" spans="1:131" s="230" customFormat="1" ht="26.25" customHeight="1" x14ac:dyDescent="0.2">
      <c r="A110" s="809" t="s">
        <v>413</v>
      </c>
      <c r="B110" s="810"/>
      <c r="C110" s="810"/>
      <c r="D110" s="810"/>
      <c r="E110" s="810"/>
      <c r="F110" s="810"/>
      <c r="G110" s="810"/>
      <c r="H110" s="810"/>
      <c r="I110" s="810"/>
      <c r="J110" s="810"/>
      <c r="K110" s="810"/>
      <c r="L110" s="810"/>
      <c r="M110" s="810"/>
      <c r="N110" s="810"/>
      <c r="O110" s="810"/>
      <c r="P110" s="810"/>
      <c r="Q110" s="810"/>
      <c r="R110" s="810"/>
      <c r="S110" s="810"/>
      <c r="T110" s="810"/>
      <c r="U110" s="810"/>
      <c r="V110" s="810"/>
      <c r="W110" s="810"/>
      <c r="X110" s="810"/>
      <c r="Y110" s="810"/>
      <c r="Z110" s="811"/>
      <c r="AA110" s="888">
        <v>2001671</v>
      </c>
      <c r="AB110" s="889"/>
      <c r="AC110" s="889"/>
      <c r="AD110" s="889"/>
      <c r="AE110" s="890"/>
      <c r="AF110" s="891">
        <v>2010118</v>
      </c>
      <c r="AG110" s="889"/>
      <c r="AH110" s="889"/>
      <c r="AI110" s="889"/>
      <c r="AJ110" s="890"/>
      <c r="AK110" s="891">
        <v>1919028</v>
      </c>
      <c r="AL110" s="889"/>
      <c r="AM110" s="889"/>
      <c r="AN110" s="889"/>
      <c r="AO110" s="890"/>
      <c r="AP110" s="892">
        <v>20.3</v>
      </c>
      <c r="AQ110" s="893"/>
      <c r="AR110" s="893"/>
      <c r="AS110" s="893"/>
      <c r="AT110" s="894"/>
      <c r="AU110" s="930" t="s">
        <v>69</v>
      </c>
      <c r="AV110" s="931"/>
      <c r="AW110" s="931"/>
      <c r="AX110" s="931"/>
      <c r="AY110" s="931"/>
      <c r="AZ110" s="860" t="s">
        <v>414</v>
      </c>
      <c r="BA110" s="810"/>
      <c r="BB110" s="810"/>
      <c r="BC110" s="810"/>
      <c r="BD110" s="810"/>
      <c r="BE110" s="810"/>
      <c r="BF110" s="810"/>
      <c r="BG110" s="810"/>
      <c r="BH110" s="810"/>
      <c r="BI110" s="810"/>
      <c r="BJ110" s="810"/>
      <c r="BK110" s="810"/>
      <c r="BL110" s="810"/>
      <c r="BM110" s="810"/>
      <c r="BN110" s="810"/>
      <c r="BO110" s="810"/>
      <c r="BP110" s="811"/>
      <c r="BQ110" s="861">
        <v>16876855</v>
      </c>
      <c r="BR110" s="842"/>
      <c r="BS110" s="842"/>
      <c r="BT110" s="842"/>
      <c r="BU110" s="842"/>
      <c r="BV110" s="842">
        <v>15799590</v>
      </c>
      <c r="BW110" s="842"/>
      <c r="BX110" s="842"/>
      <c r="BY110" s="842"/>
      <c r="BZ110" s="842"/>
      <c r="CA110" s="842">
        <v>15029945</v>
      </c>
      <c r="CB110" s="842"/>
      <c r="CC110" s="842"/>
      <c r="CD110" s="842"/>
      <c r="CE110" s="842"/>
      <c r="CF110" s="866">
        <v>159.19999999999999</v>
      </c>
      <c r="CG110" s="867"/>
      <c r="CH110" s="867"/>
      <c r="CI110" s="867"/>
      <c r="CJ110" s="867"/>
      <c r="CK110" s="926" t="s">
        <v>415</v>
      </c>
      <c r="CL110" s="819"/>
      <c r="CM110" s="860" t="s">
        <v>416</v>
      </c>
      <c r="CN110" s="810"/>
      <c r="CO110" s="810"/>
      <c r="CP110" s="810"/>
      <c r="CQ110" s="810"/>
      <c r="CR110" s="810"/>
      <c r="CS110" s="810"/>
      <c r="CT110" s="810"/>
      <c r="CU110" s="810"/>
      <c r="CV110" s="810"/>
      <c r="CW110" s="810"/>
      <c r="CX110" s="810"/>
      <c r="CY110" s="810"/>
      <c r="CZ110" s="810"/>
      <c r="DA110" s="810"/>
      <c r="DB110" s="810"/>
      <c r="DC110" s="810"/>
      <c r="DD110" s="810"/>
      <c r="DE110" s="810"/>
      <c r="DF110" s="811"/>
      <c r="DG110" s="861">
        <v>833734</v>
      </c>
      <c r="DH110" s="842"/>
      <c r="DI110" s="842"/>
      <c r="DJ110" s="842"/>
      <c r="DK110" s="842"/>
      <c r="DL110" s="842">
        <v>778151</v>
      </c>
      <c r="DM110" s="842"/>
      <c r="DN110" s="842"/>
      <c r="DO110" s="842"/>
      <c r="DP110" s="842"/>
      <c r="DQ110" s="842">
        <v>722568</v>
      </c>
      <c r="DR110" s="842"/>
      <c r="DS110" s="842"/>
      <c r="DT110" s="842"/>
      <c r="DU110" s="842"/>
      <c r="DV110" s="843">
        <v>7.7</v>
      </c>
      <c r="DW110" s="843"/>
      <c r="DX110" s="843"/>
      <c r="DY110" s="843"/>
      <c r="DZ110" s="844"/>
    </row>
    <row r="111" spans="1:131" s="230" customFormat="1" ht="26.25" customHeight="1" x14ac:dyDescent="0.2">
      <c r="A111" s="774" t="s">
        <v>417</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7" t="s">
        <v>418</v>
      </c>
      <c r="BA111" s="752"/>
      <c r="BB111" s="752"/>
      <c r="BC111" s="752"/>
      <c r="BD111" s="752"/>
      <c r="BE111" s="752"/>
      <c r="BF111" s="752"/>
      <c r="BG111" s="752"/>
      <c r="BH111" s="752"/>
      <c r="BI111" s="752"/>
      <c r="BJ111" s="752"/>
      <c r="BK111" s="752"/>
      <c r="BL111" s="752"/>
      <c r="BM111" s="752"/>
      <c r="BN111" s="752"/>
      <c r="BO111" s="752"/>
      <c r="BP111" s="753"/>
      <c r="BQ111" s="789">
        <v>833734</v>
      </c>
      <c r="BR111" s="790"/>
      <c r="BS111" s="790"/>
      <c r="BT111" s="790"/>
      <c r="BU111" s="790"/>
      <c r="BV111" s="790">
        <v>778151</v>
      </c>
      <c r="BW111" s="790"/>
      <c r="BX111" s="790"/>
      <c r="BY111" s="790"/>
      <c r="BZ111" s="790"/>
      <c r="CA111" s="790">
        <v>722568</v>
      </c>
      <c r="CB111" s="790"/>
      <c r="CC111" s="790"/>
      <c r="CD111" s="790"/>
      <c r="CE111" s="790"/>
      <c r="CF111" s="875">
        <v>7.7</v>
      </c>
      <c r="CG111" s="876"/>
      <c r="CH111" s="876"/>
      <c r="CI111" s="876"/>
      <c r="CJ111" s="876"/>
      <c r="CK111" s="927"/>
      <c r="CL111" s="821"/>
      <c r="CM111" s="817" t="s">
        <v>419</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789" t="s">
        <v>122</v>
      </c>
      <c r="DH111" s="790"/>
      <c r="DI111" s="790"/>
      <c r="DJ111" s="790"/>
      <c r="DK111" s="790"/>
      <c r="DL111" s="790" t="s">
        <v>122</v>
      </c>
      <c r="DM111" s="790"/>
      <c r="DN111" s="790"/>
      <c r="DO111" s="790"/>
      <c r="DP111" s="790"/>
      <c r="DQ111" s="790" t="s">
        <v>122</v>
      </c>
      <c r="DR111" s="790"/>
      <c r="DS111" s="790"/>
      <c r="DT111" s="790"/>
      <c r="DU111" s="790"/>
      <c r="DV111" s="796" t="s">
        <v>122</v>
      </c>
      <c r="DW111" s="796"/>
      <c r="DX111" s="796"/>
      <c r="DY111" s="796"/>
      <c r="DZ111" s="797"/>
    </row>
    <row r="112" spans="1:131" s="230" customFormat="1" ht="26.25" customHeight="1" x14ac:dyDescent="0.2">
      <c r="A112" s="912" t="s">
        <v>420</v>
      </c>
      <c r="B112" s="913"/>
      <c r="C112" s="752" t="s">
        <v>421</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7" t="s">
        <v>422</v>
      </c>
      <c r="BA112" s="752"/>
      <c r="BB112" s="752"/>
      <c r="BC112" s="752"/>
      <c r="BD112" s="752"/>
      <c r="BE112" s="752"/>
      <c r="BF112" s="752"/>
      <c r="BG112" s="752"/>
      <c r="BH112" s="752"/>
      <c r="BI112" s="752"/>
      <c r="BJ112" s="752"/>
      <c r="BK112" s="752"/>
      <c r="BL112" s="752"/>
      <c r="BM112" s="752"/>
      <c r="BN112" s="752"/>
      <c r="BO112" s="752"/>
      <c r="BP112" s="753"/>
      <c r="BQ112" s="789">
        <v>4838303</v>
      </c>
      <c r="BR112" s="790"/>
      <c r="BS112" s="790"/>
      <c r="BT112" s="790"/>
      <c r="BU112" s="790"/>
      <c r="BV112" s="790">
        <v>4544393</v>
      </c>
      <c r="BW112" s="790"/>
      <c r="BX112" s="790"/>
      <c r="BY112" s="790"/>
      <c r="BZ112" s="790"/>
      <c r="CA112" s="790">
        <v>4045339</v>
      </c>
      <c r="CB112" s="790"/>
      <c r="CC112" s="790"/>
      <c r="CD112" s="790"/>
      <c r="CE112" s="790"/>
      <c r="CF112" s="875">
        <v>42.8</v>
      </c>
      <c r="CG112" s="876"/>
      <c r="CH112" s="876"/>
      <c r="CI112" s="876"/>
      <c r="CJ112" s="876"/>
      <c r="CK112" s="927"/>
      <c r="CL112" s="821"/>
      <c r="CM112" s="817" t="s">
        <v>423</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789" t="s">
        <v>122</v>
      </c>
      <c r="DH112" s="790"/>
      <c r="DI112" s="790"/>
      <c r="DJ112" s="790"/>
      <c r="DK112" s="790"/>
      <c r="DL112" s="790" t="s">
        <v>122</v>
      </c>
      <c r="DM112" s="790"/>
      <c r="DN112" s="790"/>
      <c r="DO112" s="790"/>
      <c r="DP112" s="790"/>
      <c r="DQ112" s="790" t="s">
        <v>122</v>
      </c>
      <c r="DR112" s="790"/>
      <c r="DS112" s="790"/>
      <c r="DT112" s="790"/>
      <c r="DU112" s="790"/>
      <c r="DV112" s="796" t="s">
        <v>122</v>
      </c>
      <c r="DW112" s="796"/>
      <c r="DX112" s="796"/>
      <c r="DY112" s="796"/>
      <c r="DZ112" s="797"/>
    </row>
    <row r="113" spans="1:130" s="230" customFormat="1" ht="26.25" customHeight="1" x14ac:dyDescent="0.2">
      <c r="A113" s="914"/>
      <c r="B113" s="915"/>
      <c r="C113" s="752" t="s">
        <v>424</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451779</v>
      </c>
      <c r="AB113" s="919"/>
      <c r="AC113" s="919"/>
      <c r="AD113" s="919"/>
      <c r="AE113" s="920"/>
      <c r="AF113" s="921">
        <v>466411</v>
      </c>
      <c r="AG113" s="919"/>
      <c r="AH113" s="919"/>
      <c r="AI113" s="919"/>
      <c r="AJ113" s="920"/>
      <c r="AK113" s="921">
        <v>399235</v>
      </c>
      <c r="AL113" s="919"/>
      <c r="AM113" s="919"/>
      <c r="AN113" s="919"/>
      <c r="AO113" s="920"/>
      <c r="AP113" s="922">
        <v>4.2</v>
      </c>
      <c r="AQ113" s="923"/>
      <c r="AR113" s="923"/>
      <c r="AS113" s="923"/>
      <c r="AT113" s="924"/>
      <c r="AU113" s="932"/>
      <c r="AV113" s="933"/>
      <c r="AW113" s="933"/>
      <c r="AX113" s="933"/>
      <c r="AY113" s="933"/>
      <c r="AZ113" s="817" t="s">
        <v>425</v>
      </c>
      <c r="BA113" s="752"/>
      <c r="BB113" s="752"/>
      <c r="BC113" s="752"/>
      <c r="BD113" s="752"/>
      <c r="BE113" s="752"/>
      <c r="BF113" s="752"/>
      <c r="BG113" s="752"/>
      <c r="BH113" s="752"/>
      <c r="BI113" s="752"/>
      <c r="BJ113" s="752"/>
      <c r="BK113" s="752"/>
      <c r="BL113" s="752"/>
      <c r="BM113" s="752"/>
      <c r="BN113" s="752"/>
      <c r="BO113" s="752"/>
      <c r="BP113" s="753"/>
      <c r="BQ113" s="789">
        <v>150806</v>
      </c>
      <c r="BR113" s="790"/>
      <c r="BS113" s="790"/>
      <c r="BT113" s="790"/>
      <c r="BU113" s="790"/>
      <c r="BV113" s="790">
        <v>118650</v>
      </c>
      <c r="BW113" s="790"/>
      <c r="BX113" s="790"/>
      <c r="BY113" s="790"/>
      <c r="BZ113" s="790"/>
      <c r="CA113" s="790">
        <v>79363</v>
      </c>
      <c r="CB113" s="790"/>
      <c r="CC113" s="790"/>
      <c r="CD113" s="790"/>
      <c r="CE113" s="790"/>
      <c r="CF113" s="875">
        <v>0.8</v>
      </c>
      <c r="CG113" s="876"/>
      <c r="CH113" s="876"/>
      <c r="CI113" s="876"/>
      <c r="CJ113" s="876"/>
      <c r="CK113" s="927"/>
      <c r="CL113" s="821"/>
      <c r="CM113" s="817" t="s">
        <v>426</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2">
      <c r="A114" s="914"/>
      <c r="B114" s="915"/>
      <c r="C114" s="752" t="s">
        <v>427</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32098</v>
      </c>
      <c r="AB114" s="780"/>
      <c r="AC114" s="780"/>
      <c r="AD114" s="780"/>
      <c r="AE114" s="781"/>
      <c r="AF114" s="782">
        <v>35871</v>
      </c>
      <c r="AG114" s="780"/>
      <c r="AH114" s="780"/>
      <c r="AI114" s="780"/>
      <c r="AJ114" s="781"/>
      <c r="AK114" s="782">
        <v>38798</v>
      </c>
      <c r="AL114" s="780"/>
      <c r="AM114" s="780"/>
      <c r="AN114" s="780"/>
      <c r="AO114" s="781"/>
      <c r="AP114" s="824">
        <v>0.4</v>
      </c>
      <c r="AQ114" s="825"/>
      <c r="AR114" s="825"/>
      <c r="AS114" s="825"/>
      <c r="AT114" s="826"/>
      <c r="AU114" s="932"/>
      <c r="AV114" s="933"/>
      <c r="AW114" s="933"/>
      <c r="AX114" s="933"/>
      <c r="AY114" s="933"/>
      <c r="AZ114" s="817" t="s">
        <v>428</v>
      </c>
      <c r="BA114" s="752"/>
      <c r="BB114" s="752"/>
      <c r="BC114" s="752"/>
      <c r="BD114" s="752"/>
      <c r="BE114" s="752"/>
      <c r="BF114" s="752"/>
      <c r="BG114" s="752"/>
      <c r="BH114" s="752"/>
      <c r="BI114" s="752"/>
      <c r="BJ114" s="752"/>
      <c r="BK114" s="752"/>
      <c r="BL114" s="752"/>
      <c r="BM114" s="752"/>
      <c r="BN114" s="752"/>
      <c r="BO114" s="752"/>
      <c r="BP114" s="753"/>
      <c r="BQ114" s="789">
        <v>3447948</v>
      </c>
      <c r="BR114" s="790"/>
      <c r="BS114" s="790"/>
      <c r="BT114" s="790"/>
      <c r="BU114" s="790"/>
      <c r="BV114" s="790">
        <v>3427617</v>
      </c>
      <c r="BW114" s="790"/>
      <c r="BX114" s="790"/>
      <c r="BY114" s="790"/>
      <c r="BZ114" s="790"/>
      <c r="CA114" s="790">
        <v>3435601</v>
      </c>
      <c r="CB114" s="790"/>
      <c r="CC114" s="790"/>
      <c r="CD114" s="790"/>
      <c r="CE114" s="790"/>
      <c r="CF114" s="875">
        <v>36.4</v>
      </c>
      <c r="CG114" s="876"/>
      <c r="CH114" s="876"/>
      <c r="CI114" s="876"/>
      <c r="CJ114" s="876"/>
      <c r="CK114" s="927"/>
      <c r="CL114" s="821"/>
      <c r="CM114" s="817" t="s">
        <v>429</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2">
      <c r="A115" s="914"/>
      <c r="B115" s="915"/>
      <c r="C115" s="752" t="s">
        <v>430</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55583</v>
      </c>
      <c r="AB115" s="919"/>
      <c r="AC115" s="919"/>
      <c r="AD115" s="919"/>
      <c r="AE115" s="920"/>
      <c r="AF115" s="921">
        <v>55583</v>
      </c>
      <c r="AG115" s="919"/>
      <c r="AH115" s="919"/>
      <c r="AI115" s="919"/>
      <c r="AJ115" s="920"/>
      <c r="AK115" s="921">
        <v>55583</v>
      </c>
      <c r="AL115" s="919"/>
      <c r="AM115" s="919"/>
      <c r="AN115" s="919"/>
      <c r="AO115" s="920"/>
      <c r="AP115" s="922">
        <v>0.6</v>
      </c>
      <c r="AQ115" s="923"/>
      <c r="AR115" s="923"/>
      <c r="AS115" s="923"/>
      <c r="AT115" s="924"/>
      <c r="AU115" s="932"/>
      <c r="AV115" s="933"/>
      <c r="AW115" s="933"/>
      <c r="AX115" s="933"/>
      <c r="AY115" s="933"/>
      <c r="AZ115" s="817" t="s">
        <v>431</v>
      </c>
      <c r="BA115" s="752"/>
      <c r="BB115" s="752"/>
      <c r="BC115" s="752"/>
      <c r="BD115" s="752"/>
      <c r="BE115" s="752"/>
      <c r="BF115" s="752"/>
      <c r="BG115" s="752"/>
      <c r="BH115" s="752"/>
      <c r="BI115" s="752"/>
      <c r="BJ115" s="752"/>
      <c r="BK115" s="752"/>
      <c r="BL115" s="752"/>
      <c r="BM115" s="752"/>
      <c r="BN115" s="752"/>
      <c r="BO115" s="752"/>
      <c r="BP115" s="753"/>
      <c r="BQ115" s="789" t="s">
        <v>122</v>
      </c>
      <c r="BR115" s="790"/>
      <c r="BS115" s="790"/>
      <c r="BT115" s="790"/>
      <c r="BU115" s="790"/>
      <c r="BV115" s="790" t="s">
        <v>122</v>
      </c>
      <c r="BW115" s="790"/>
      <c r="BX115" s="790"/>
      <c r="BY115" s="790"/>
      <c r="BZ115" s="790"/>
      <c r="CA115" s="790">
        <v>3461</v>
      </c>
      <c r="CB115" s="790"/>
      <c r="CC115" s="790"/>
      <c r="CD115" s="790"/>
      <c r="CE115" s="790"/>
      <c r="CF115" s="875">
        <v>0</v>
      </c>
      <c r="CG115" s="876"/>
      <c r="CH115" s="876"/>
      <c r="CI115" s="876"/>
      <c r="CJ115" s="876"/>
      <c r="CK115" s="927"/>
      <c r="CL115" s="821"/>
      <c r="CM115" s="817" t="s">
        <v>432</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x14ac:dyDescent="0.2">
      <c r="A116" s="916"/>
      <c r="B116" s="917"/>
      <c r="C116" s="839" t="s">
        <v>433</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122</v>
      </c>
      <c r="AB116" s="780"/>
      <c r="AC116" s="780"/>
      <c r="AD116" s="780"/>
      <c r="AE116" s="781"/>
      <c r="AF116" s="782" t="s">
        <v>122</v>
      </c>
      <c r="AG116" s="780"/>
      <c r="AH116" s="780"/>
      <c r="AI116" s="780"/>
      <c r="AJ116" s="781"/>
      <c r="AK116" s="782" t="s">
        <v>122</v>
      </c>
      <c r="AL116" s="780"/>
      <c r="AM116" s="780"/>
      <c r="AN116" s="780"/>
      <c r="AO116" s="781"/>
      <c r="AP116" s="824" t="s">
        <v>122</v>
      </c>
      <c r="AQ116" s="825"/>
      <c r="AR116" s="825"/>
      <c r="AS116" s="825"/>
      <c r="AT116" s="826"/>
      <c r="AU116" s="932"/>
      <c r="AV116" s="933"/>
      <c r="AW116" s="933"/>
      <c r="AX116" s="933"/>
      <c r="AY116" s="933"/>
      <c r="AZ116" s="909" t="s">
        <v>434</v>
      </c>
      <c r="BA116" s="910"/>
      <c r="BB116" s="910"/>
      <c r="BC116" s="910"/>
      <c r="BD116" s="910"/>
      <c r="BE116" s="910"/>
      <c r="BF116" s="910"/>
      <c r="BG116" s="910"/>
      <c r="BH116" s="910"/>
      <c r="BI116" s="910"/>
      <c r="BJ116" s="910"/>
      <c r="BK116" s="910"/>
      <c r="BL116" s="910"/>
      <c r="BM116" s="910"/>
      <c r="BN116" s="910"/>
      <c r="BO116" s="910"/>
      <c r="BP116" s="911"/>
      <c r="BQ116" s="789" t="s">
        <v>122</v>
      </c>
      <c r="BR116" s="790"/>
      <c r="BS116" s="790"/>
      <c r="BT116" s="790"/>
      <c r="BU116" s="790"/>
      <c r="BV116" s="790" t="s">
        <v>122</v>
      </c>
      <c r="BW116" s="790"/>
      <c r="BX116" s="790"/>
      <c r="BY116" s="790"/>
      <c r="BZ116" s="790"/>
      <c r="CA116" s="790" t="s">
        <v>122</v>
      </c>
      <c r="CB116" s="790"/>
      <c r="CC116" s="790"/>
      <c r="CD116" s="790"/>
      <c r="CE116" s="790"/>
      <c r="CF116" s="875" t="s">
        <v>122</v>
      </c>
      <c r="CG116" s="876"/>
      <c r="CH116" s="876"/>
      <c r="CI116" s="876"/>
      <c r="CJ116" s="876"/>
      <c r="CK116" s="927"/>
      <c r="CL116" s="821"/>
      <c r="CM116" s="817" t="s">
        <v>435</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2">
      <c r="A117" s="895" t="s">
        <v>177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436</v>
      </c>
      <c r="Z117" s="897"/>
      <c r="AA117" s="902">
        <v>2541131</v>
      </c>
      <c r="AB117" s="903"/>
      <c r="AC117" s="903"/>
      <c r="AD117" s="903"/>
      <c r="AE117" s="904"/>
      <c r="AF117" s="905">
        <v>2567983</v>
      </c>
      <c r="AG117" s="903"/>
      <c r="AH117" s="903"/>
      <c r="AI117" s="903"/>
      <c r="AJ117" s="904"/>
      <c r="AK117" s="905">
        <v>2412644</v>
      </c>
      <c r="AL117" s="903"/>
      <c r="AM117" s="903"/>
      <c r="AN117" s="903"/>
      <c r="AO117" s="904"/>
      <c r="AP117" s="906"/>
      <c r="AQ117" s="907"/>
      <c r="AR117" s="907"/>
      <c r="AS117" s="907"/>
      <c r="AT117" s="908"/>
      <c r="AU117" s="932"/>
      <c r="AV117" s="933"/>
      <c r="AW117" s="933"/>
      <c r="AX117" s="933"/>
      <c r="AY117" s="933"/>
      <c r="AZ117" s="863" t="s">
        <v>437</v>
      </c>
      <c r="BA117" s="864"/>
      <c r="BB117" s="864"/>
      <c r="BC117" s="864"/>
      <c r="BD117" s="864"/>
      <c r="BE117" s="864"/>
      <c r="BF117" s="864"/>
      <c r="BG117" s="864"/>
      <c r="BH117" s="864"/>
      <c r="BI117" s="864"/>
      <c r="BJ117" s="864"/>
      <c r="BK117" s="864"/>
      <c r="BL117" s="864"/>
      <c r="BM117" s="864"/>
      <c r="BN117" s="864"/>
      <c r="BO117" s="864"/>
      <c r="BP117" s="865"/>
      <c r="BQ117" s="789" t="s">
        <v>122</v>
      </c>
      <c r="BR117" s="790"/>
      <c r="BS117" s="790"/>
      <c r="BT117" s="790"/>
      <c r="BU117" s="790"/>
      <c r="BV117" s="790" t="s">
        <v>122</v>
      </c>
      <c r="BW117" s="790"/>
      <c r="BX117" s="790"/>
      <c r="BY117" s="790"/>
      <c r="BZ117" s="790"/>
      <c r="CA117" s="790" t="s">
        <v>122</v>
      </c>
      <c r="CB117" s="790"/>
      <c r="CC117" s="790"/>
      <c r="CD117" s="790"/>
      <c r="CE117" s="790"/>
      <c r="CF117" s="875" t="s">
        <v>122</v>
      </c>
      <c r="CG117" s="876"/>
      <c r="CH117" s="876"/>
      <c r="CI117" s="876"/>
      <c r="CJ117" s="876"/>
      <c r="CK117" s="927"/>
      <c r="CL117" s="821"/>
      <c r="CM117" s="817" t="s">
        <v>438</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2">
      <c r="A118" s="895" t="s">
        <v>412</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409</v>
      </c>
      <c r="AB118" s="896"/>
      <c r="AC118" s="896"/>
      <c r="AD118" s="896"/>
      <c r="AE118" s="897"/>
      <c r="AF118" s="898" t="s">
        <v>410</v>
      </c>
      <c r="AG118" s="896"/>
      <c r="AH118" s="896"/>
      <c r="AI118" s="896"/>
      <c r="AJ118" s="897"/>
      <c r="AK118" s="898" t="s">
        <v>294</v>
      </c>
      <c r="AL118" s="896"/>
      <c r="AM118" s="896"/>
      <c r="AN118" s="896"/>
      <c r="AO118" s="897"/>
      <c r="AP118" s="899" t="s">
        <v>411</v>
      </c>
      <c r="AQ118" s="900"/>
      <c r="AR118" s="900"/>
      <c r="AS118" s="900"/>
      <c r="AT118" s="901"/>
      <c r="AU118" s="932"/>
      <c r="AV118" s="933"/>
      <c r="AW118" s="933"/>
      <c r="AX118" s="933"/>
      <c r="AY118" s="933"/>
      <c r="AZ118" s="838" t="s">
        <v>439</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7" t="s">
        <v>440</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2">
      <c r="A119" s="818" t="s">
        <v>415</v>
      </c>
      <c r="B119" s="819"/>
      <c r="C119" s="860" t="s">
        <v>416</v>
      </c>
      <c r="D119" s="810"/>
      <c r="E119" s="810"/>
      <c r="F119" s="810"/>
      <c r="G119" s="810"/>
      <c r="H119" s="810"/>
      <c r="I119" s="810"/>
      <c r="J119" s="810"/>
      <c r="K119" s="810"/>
      <c r="L119" s="810"/>
      <c r="M119" s="810"/>
      <c r="N119" s="810"/>
      <c r="O119" s="810"/>
      <c r="P119" s="810"/>
      <c r="Q119" s="810"/>
      <c r="R119" s="810"/>
      <c r="S119" s="810"/>
      <c r="T119" s="810"/>
      <c r="U119" s="810"/>
      <c r="V119" s="810"/>
      <c r="W119" s="810"/>
      <c r="X119" s="810"/>
      <c r="Y119" s="810"/>
      <c r="Z119" s="811"/>
      <c r="AA119" s="888">
        <v>55583</v>
      </c>
      <c r="AB119" s="889"/>
      <c r="AC119" s="889"/>
      <c r="AD119" s="889"/>
      <c r="AE119" s="890"/>
      <c r="AF119" s="891">
        <v>55583</v>
      </c>
      <c r="AG119" s="889"/>
      <c r="AH119" s="889"/>
      <c r="AI119" s="889"/>
      <c r="AJ119" s="890"/>
      <c r="AK119" s="891">
        <v>55583</v>
      </c>
      <c r="AL119" s="889"/>
      <c r="AM119" s="889"/>
      <c r="AN119" s="889"/>
      <c r="AO119" s="890"/>
      <c r="AP119" s="892">
        <v>0.6</v>
      </c>
      <c r="AQ119" s="893"/>
      <c r="AR119" s="893"/>
      <c r="AS119" s="893"/>
      <c r="AT119" s="894"/>
      <c r="AU119" s="934"/>
      <c r="AV119" s="935"/>
      <c r="AW119" s="935"/>
      <c r="AX119" s="935"/>
      <c r="AY119" s="935"/>
      <c r="AZ119" s="251" t="s">
        <v>177</v>
      </c>
      <c r="BA119" s="251"/>
      <c r="BB119" s="251"/>
      <c r="BC119" s="251"/>
      <c r="BD119" s="251"/>
      <c r="BE119" s="251"/>
      <c r="BF119" s="251"/>
      <c r="BG119" s="251"/>
      <c r="BH119" s="251"/>
      <c r="BI119" s="251"/>
      <c r="BJ119" s="251"/>
      <c r="BK119" s="251"/>
      <c r="BL119" s="251"/>
      <c r="BM119" s="251"/>
      <c r="BN119" s="251"/>
      <c r="BO119" s="877" t="s">
        <v>441</v>
      </c>
      <c r="BP119" s="878"/>
      <c r="BQ119" s="879">
        <v>26147646</v>
      </c>
      <c r="BR119" s="845"/>
      <c r="BS119" s="845"/>
      <c r="BT119" s="845"/>
      <c r="BU119" s="845"/>
      <c r="BV119" s="845">
        <v>24668401</v>
      </c>
      <c r="BW119" s="845"/>
      <c r="BX119" s="845"/>
      <c r="BY119" s="845"/>
      <c r="BZ119" s="845"/>
      <c r="CA119" s="845">
        <v>23316277</v>
      </c>
      <c r="CB119" s="845"/>
      <c r="CC119" s="845"/>
      <c r="CD119" s="845"/>
      <c r="CE119" s="845"/>
      <c r="CF119" s="748"/>
      <c r="CG119" s="749"/>
      <c r="CH119" s="749"/>
      <c r="CI119" s="749"/>
      <c r="CJ119" s="834"/>
      <c r="CK119" s="928"/>
      <c r="CL119" s="823"/>
      <c r="CM119" s="838" t="s">
        <v>442</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122</v>
      </c>
      <c r="DH119" s="764"/>
      <c r="DI119" s="764"/>
      <c r="DJ119" s="764"/>
      <c r="DK119" s="765"/>
      <c r="DL119" s="766" t="s">
        <v>122</v>
      </c>
      <c r="DM119" s="764"/>
      <c r="DN119" s="764"/>
      <c r="DO119" s="764"/>
      <c r="DP119" s="765"/>
      <c r="DQ119" s="766" t="s">
        <v>122</v>
      </c>
      <c r="DR119" s="764"/>
      <c r="DS119" s="764"/>
      <c r="DT119" s="764"/>
      <c r="DU119" s="765"/>
      <c r="DV119" s="848" t="s">
        <v>122</v>
      </c>
      <c r="DW119" s="849"/>
      <c r="DX119" s="849"/>
      <c r="DY119" s="849"/>
      <c r="DZ119" s="850"/>
    </row>
    <row r="120" spans="1:130" s="230" customFormat="1" ht="26.25" customHeight="1" x14ac:dyDescent="0.2">
      <c r="A120" s="820"/>
      <c r="B120" s="821"/>
      <c r="C120" s="817" t="s">
        <v>419</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443</v>
      </c>
      <c r="AV120" s="881"/>
      <c r="AW120" s="881"/>
      <c r="AX120" s="881"/>
      <c r="AY120" s="882"/>
      <c r="AZ120" s="860" t="s">
        <v>444</v>
      </c>
      <c r="BA120" s="810"/>
      <c r="BB120" s="810"/>
      <c r="BC120" s="810"/>
      <c r="BD120" s="810"/>
      <c r="BE120" s="810"/>
      <c r="BF120" s="810"/>
      <c r="BG120" s="810"/>
      <c r="BH120" s="810"/>
      <c r="BI120" s="810"/>
      <c r="BJ120" s="810"/>
      <c r="BK120" s="810"/>
      <c r="BL120" s="810"/>
      <c r="BM120" s="810"/>
      <c r="BN120" s="810"/>
      <c r="BO120" s="810"/>
      <c r="BP120" s="811"/>
      <c r="BQ120" s="861">
        <v>5511448</v>
      </c>
      <c r="BR120" s="842"/>
      <c r="BS120" s="842"/>
      <c r="BT120" s="842"/>
      <c r="BU120" s="842"/>
      <c r="BV120" s="842">
        <v>6096398</v>
      </c>
      <c r="BW120" s="842"/>
      <c r="BX120" s="842"/>
      <c r="BY120" s="842"/>
      <c r="BZ120" s="842"/>
      <c r="CA120" s="842">
        <v>6579708</v>
      </c>
      <c r="CB120" s="842"/>
      <c r="CC120" s="842"/>
      <c r="CD120" s="842"/>
      <c r="CE120" s="842"/>
      <c r="CF120" s="866">
        <v>69.7</v>
      </c>
      <c r="CG120" s="867"/>
      <c r="CH120" s="867"/>
      <c r="CI120" s="867"/>
      <c r="CJ120" s="867"/>
      <c r="CK120" s="868" t="s">
        <v>445</v>
      </c>
      <c r="CL120" s="852"/>
      <c r="CM120" s="852"/>
      <c r="CN120" s="852"/>
      <c r="CO120" s="853"/>
      <c r="CP120" s="872" t="s">
        <v>394</v>
      </c>
      <c r="CQ120" s="873"/>
      <c r="CR120" s="873"/>
      <c r="CS120" s="873"/>
      <c r="CT120" s="873"/>
      <c r="CU120" s="873"/>
      <c r="CV120" s="873"/>
      <c r="CW120" s="873"/>
      <c r="CX120" s="873"/>
      <c r="CY120" s="873"/>
      <c r="CZ120" s="873"/>
      <c r="DA120" s="873"/>
      <c r="DB120" s="873"/>
      <c r="DC120" s="873"/>
      <c r="DD120" s="873"/>
      <c r="DE120" s="873"/>
      <c r="DF120" s="874"/>
      <c r="DG120" s="861">
        <v>4582067</v>
      </c>
      <c r="DH120" s="842"/>
      <c r="DI120" s="842"/>
      <c r="DJ120" s="842"/>
      <c r="DK120" s="842"/>
      <c r="DL120" s="842">
        <v>4333655</v>
      </c>
      <c r="DM120" s="842"/>
      <c r="DN120" s="842"/>
      <c r="DO120" s="842"/>
      <c r="DP120" s="842"/>
      <c r="DQ120" s="842">
        <v>3910162</v>
      </c>
      <c r="DR120" s="842"/>
      <c r="DS120" s="842"/>
      <c r="DT120" s="842"/>
      <c r="DU120" s="842"/>
      <c r="DV120" s="843">
        <v>41.4</v>
      </c>
      <c r="DW120" s="843"/>
      <c r="DX120" s="843"/>
      <c r="DY120" s="843"/>
      <c r="DZ120" s="844"/>
    </row>
    <row r="121" spans="1:130" s="230" customFormat="1" ht="26.25" customHeight="1" x14ac:dyDescent="0.2">
      <c r="A121" s="820"/>
      <c r="B121" s="821"/>
      <c r="C121" s="863" t="s">
        <v>446</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7" t="s">
        <v>447</v>
      </c>
      <c r="BA121" s="752"/>
      <c r="BB121" s="752"/>
      <c r="BC121" s="752"/>
      <c r="BD121" s="752"/>
      <c r="BE121" s="752"/>
      <c r="BF121" s="752"/>
      <c r="BG121" s="752"/>
      <c r="BH121" s="752"/>
      <c r="BI121" s="752"/>
      <c r="BJ121" s="752"/>
      <c r="BK121" s="752"/>
      <c r="BL121" s="752"/>
      <c r="BM121" s="752"/>
      <c r="BN121" s="752"/>
      <c r="BO121" s="752"/>
      <c r="BP121" s="753"/>
      <c r="BQ121" s="789">
        <v>234020</v>
      </c>
      <c r="BR121" s="790"/>
      <c r="BS121" s="790"/>
      <c r="BT121" s="790"/>
      <c r="BU121" s="790"/>
      <c r="BV121" s="790">
        <v>189771</v>
      </c>
      <c r="BW121" s="790"/>
      <c r="BX121" s="790"/>
      <c r="BY121" s="790"/>
      <c r="BZ121" s="790"/>
      <c r="CA121" s="790">
        <v>147312</v>
      </c>
      <c r="CB121" s="790"/>
      <c r="CC121" s="790"/>
      <c r="CD121" s="790"/>
      <c r="CE121" s="790"/>
      <c r="CF121" s="875">
        <v>1.6</v>
      </c>
      <c r="CG121" s="876"/>
      <c r="CH121" s="876"/>
      <c r="CI121" s="876"/>
      <c r="CJ121" s="876"/>
      <c r="CK121" s="869"/>
      <c r="CL121" s="855"/>
      <c r="CM121" s="855"/>
      <c r="CN121" s="855"/>
      <c r="CO121" s="856"/>
      <c r="CP121" s="835" t="s">
        <v>392</v>
      </c>
      <c r="CQ121" s="836"/>
      <c r="CR121" s="836"/>
      <c r="CS121" s="836"/>
      <c r="CT121" s="836"/>
      <c r="CU121" s="836"/>
      <c r="CV121" s="836"/>
      <c r="CW121" s="836"/>
      <c r="CX121" s="836"/>
      <c r="CY121" s="836"/>
      <c r="CZ121" s="836"/>
      <c r="DA121" s="836"/>
      <c r="DB121" s="836"/>
      <c r="DC121" s="836"/>
      <c r="DD121" s="836"/>
      <c r="DE121" s="836"/>
      <c r="DF121" s="837"/>
      <c r="DG121" s="789">
        <v>256236</v>
      </c>
      <c r="DH121" s="790"/>
      <c r="DI121" s="790"/>
      <c r="DJ121" s="790"/>
      <c r="DK121" s="790"/>
      <c r="DL121" s="790">
        <v>210738</v>
      </c>
      <c r="DM121" s="790"/>
      <c r="DN121" s="790"/>
      <c r="DO121" s="790"/>
      <c r="DP121" s="790"/>
      <c r="DQ121" s="790">
        <v>135177</v>
      </c>
      <c r="DR121" s="790"/>
      <c r="DS121" s="790"/>
      <c r="DT121" s="790"/>
      <c r="DU121" s="790"/>
      <c r="DV121" s="796">
        <v>1.4</v>
      </c>
      <c r="DW121" s="796"/>
      <c r="DX121" s="796"/>
      <c r="DY121" s="796"/>
      <c r="DZ121" s="797"/>
    </row>
    <row r="122" spans="1:130" s="230" customFormat="1" ht="26.25" customHeight="1" x14ac:dyDescent="0.2">
      <c r="A122" s="820"/>
      <c r="B122" s="821"/>
      <c r="C122" s="817" t="s">
        <v>429</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448</v>
      </c>
      <c r="BA122" s="839"/>
      <c r="BB122" s="839"/>
      <c r="BC122" s="839"/>
      <c r="BD122" s="839"/>
      <c r="BE122" s="839"/>
      <c r="BF122" s="839"/>
      <c r="BG122" s="839"/>
      <c r="BH122" s="839"/>
      <c r="BI122" s="839"/>
      <c r="BJ122" s="839"/>
      <c r="BK122" s="839"/>
      <c r="BL122" s="839"/>
      <c r="BM122" s="839"/>
      <c r="BN122" s="839"/>
      <c r="BO122" s="839"/>
      <c r="BP122" s="840"/>
      <c r="BQ122" s="879">
        <v>16022811</v>
      </c>
      <c r="BR122" s="845"/>
      <c r="BS122" s="845"/>
      <c r="BT122" s="845"/>
      <c r="BU122" s="845"/>
      <c r="BV122" s="845">
        <v>15007166</v>
      </c>
      <c r="BW122" s="845"/>
      <c r="BX122" s="845"/>
      <c r="BY122" s="845"/>
      <c r="BZ122" s="845"/>
      <c r="CA122" s="845">
        <v>14255173</v>
      </c>
      <c r="CB122" s="845"/>
      <c r="CC122" s="845"/>
      <c r="CD122" s="845"/>
      <c r="CE122" s="845"/>
      <c r="CF122" s="846">
        <v>150.9</v>
      </c>
      <c r="CG122" s="847"/>
      <c r="CH122" s="847"/>
      <c r="CI122" s="847"/>
      <c r="CJ122" s="847"/>
      <c r="CK122" s="869"/>
      <c r="CL122" s="855"/>
      <c r="CM122" s="855"/>
      <c r="CN122" s="855"/>
      <c r="CO122" s="856"/>
      <c r="CP122" s="835" t="s">
        <v>391</v>
      </c>
      <c r="CQ122" s="836"/>
      <c r="CR122" s="836"/>
      <c r="CS122" s="836"/>
      <c r="CT122" s="836"/>
      <c r="CU122" s="836"/>
      <c r="CV122" s="836"/>
      <c r="CW122" s="836"/>
      <c r="CX122" s="836"/>
      <c r="CY122" s="836"/>
      <c r="CZ122" s="836"/>
      <c r="DA122" s="836"/>
      <c r="DB122" s="836"/>
      <c r="DC122" s="836"/>
      <c r="DD122" s="836"/>
      <c r="DE122" s="836"/>
      <c r="DF122" s="837"/>
      <c r="DG122" s="789" t="s">
        <v>122</v>
      </c>
      <c r="DH122" s="790"/>
      <c r="DI122" s="790"/>
      <c r="DJ122" s="790"/>
      <c r="DK122" s="790"/>
      <c r="DL122" s="790" t="s">
        <v>122</v>
      </c>
      <c r="DM122" s="790"/>
      <c r="DN122" s="790"/>
      <c r="DO122" s="790"/>
      <c r="DP122" s="790"/>
      <c r="DQ122" s="790" t="s">
        <v>122</v>
      </c>
      <c r="DR122" s="790"/>
      <c r="DS122" s="790"/>
      <c r="DT122" s="790"/>
      <c r="DU122" s="790"/>
      <c r="DV122" s="796" t="s">
        <v>122</v>
      </c>
      <c r="DW122" s="796"/>
      <c r="DX122" s="796"/>
      <c r="DY122" s="796"/>
      <c r="DZ122" s="797"/>
    </row>
    <row r="123" spans="1:130" s="230" customFormat="1" ht="26.25" customHeight="1" x14ac:dyDescent="0.2">
      <c r="A123" s="820"/>
      <c r="B123" s="821"/>
      <c r="C123" s="817" t="s">
        <v>435</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177</v>
      </c>
      <c r="BA123" s="251"/>
      <c r="BB123" s="251"/>
      <c r="BC123" s="251"/>
      <c r="BD123" s="251"/>
      <c r="BE123" s="251"/>
      <c r="BF123" s="251"/>
      <c r="BG123" s="251"/>
      <c r="BH123" s="251"/>
      <c r="BI123" s="251"/>
      <c r="BJ123" s="251"/>
      <c r="BK123" s="251"/>
      <c r="BL123" s="251"/>
      <c r="BM123" s="251"/>
      <c r="BN123" s="251"/>
      <c r="BO123" s="877" t="s">
        <v>449</v>
      </c>
      <c r="BP123" s="878"/>
      <c r="BQ123" s="832">
        <v>21768279</v>
      </c>
      <c r="BR123" s="833"/>
      <c r="BS123" s="833"/>
      <c r="BT123" s="833"/>
      <c r="BU123" s="833"/>
      <c r="BV123" s="833">
        <v>21293335</v>
      </c>
      <c r="BW123" s="833"/>
      <c r="BX123" s="833"/>
      <c r="BY123" s="833"/>
      <c r="BZ123" s="833"/>
      <c r="CA123" s="833">
        <v>20982193</v>
      </c>
      <c r="CB123" s="833"/>
      <c r="CC123" s="833"/>
      <c r="CD123" s="833"/>
      <c r="CE123" s="833"/>
      <c r="CF123" s="748"/>
      <c r="CG123" s="749"/>
      <c r="CH123" s="749"/>
      <c r="CI123" s="749"/>
      <c r="CJ123" s="834"/>
      <c r="CK123" s="869"/>
      <c r="CL123" s="855"/>
      <c r="CM123" s="855"/>
      <c r="CN123" s="855"/>
      <c r="CO123" s="856"/>
      <c r="CP123" s="835" t="s">
        <v>389</v>
      </c>
      <c r="CQ123" s="836"/>
      <c r="CR123" s="836"/>
      <c r="CS123" s="836"/>
      <c r="CT123" s="836"/>
      <c r="CU123" s="836"/>
      <c r="CV123" s="836"/>
      <c r="CW123" s="836"/>
      <c r="CX123" s="836"/>
      <c r="CY123" s="836"/>
      <c r="CZ123" s="836"/>
      <c r="DA123" s="836"/>
      <c r="DB123" s="836"/>
      <c r="DC123" s="836"/>
      <c r="DD123" s="836"/>
      <c r="DE123" s="836"/>
      <c r="DF123" s="837"/>
      <c r="DG123" s="779" t="s">
        <v>122</v>
      </c>
      <c r="DH123" s="780"/>
      <c r="DI123" s="780"/>
      <c r="DJ123" s="780"/>
      <c r="DK123" s="781"/>
      <c r="DL123" s="782" t="s">
        <v>122</v>
      </c>
      <c r="DM123" s="780"/>
      <c r="DN123" s="780"/>
      <c r="DO123" s="780"/>
      <c r="DP123" s="781"/>
      <c r="DQ123" s="782" t="s">
        <v>122</v>
      </c>
      <c r="DR123" s="780"/>
      <c r="DS123" s="780"/>
      <c r="DT123" s="780"/>
      <c r="DU123" s="781"/>
      <c r="DV123" s="824" t="s">
        <v>122</v>
      </c>
      <c r="DW123" s="825"/>
      <c r="DX123" s="825"/>
      <c r="DY123" s="825"/>
      <c r="DZ123" s="826"/>
    </row>
    <row r="124" spans="1:130" s="230" customFormat="1" ht="26.25" customHeight="1" thickBot="1" x14ac:dyDescent="0.25">
      <c r="A124" s="820"/>
      <c r="B124" s="821"/>
      <c r="C124" s="817" t="s">
        <v>438</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450</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45.3</v>
      </c>
      <c r="BR124" s="831"/>
      <c r="BS124" s="831"/>
      <c r="BT124" s="831"/>
      <c r="BU124" s="831"/>
      <c r="BV124" s="831">
        <v>36</v>
      </c>
      <c r="BW124" s="831"/>
      <c r="BX124" s="831"/>
      <c r="BY124" s="831"/>
      <c r="BZ124" s="831"/>
      <c r="CA124" s="831">
        <v>24.7</v>
      </c>
      <c r="CB124" s="831"/>
      <c r="CC124" s="831"/>
      <c r="CD124" s="831"/>
      <c r="CE124" s="831"/>
      <c r="CF124" s="726"/>
      <c r="CG124" s="727"/>
      <c r="CH124" s="727"/>
      <c r="CI124" s="727"/>
      <c r="CJ124" s="862"/>
      <c r="CK124" s="870"/>
      <c r="CL124" s="870"/>
      <c r="CM124" s="870"/>
      <c r="CN124" s="870"/>
      <c r="CO124" s="871"/>
      <c r="CP124" s="835" t="s">
        <v>451</v>
      </c>
      <c r="CQ124" s="836"/>
      <c r="CR124" s="836"/>
      <c r="CS124" s="836"/>
      <c r="CT124" s="836"/>
      <c r="CU124" s="836"/>
      <c r="CV124" s="836"/>
      <c r="CW124" s="836"/>
      <c r="CX124" s="836"/>
      <c r="CY124" s="836"/>
      <c r="CZ124" s="836"/>
      <c r="DA124" s="836"/>
      <c r="DB124" s="836"/>
      <c r="DC124" s="836"/>
      <c r="DD124" s="836"/>
      <c r="DE124" s="836"/>
      <c r="DF124" s="837"/>
      <c r="DG124" s="763" t="s">
        <v>122</v>
      </c>
      <c r="DH124" s="764"/>
      <c r="DI124" s="764"/>
      <c r="DJ124" s="764"/>
      <c r="DK124" s="765"/>
      <c r="DL124" s="766" t="s">
        <v>122</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x14ac:dyDescent="0.2">
      <c r="A125" s="820"/>
      <c r="B125" s="821"/>
      <c r="C125" s="817" t="s">
        <v>440</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452</v>
      </c>
      <c r="CL125" s="852"/>
      <c r="CM125" s="852"/>
      <c r="CN125" s="852"/>
      <c r="CO125" s="853"/>
      <c r="CP125" s="860" t="s">
        <v>453</v>
      </c>
      <c r="CQ125" s="810"/>
      <c r="CR125" s="810"/>
      <c r="CS125" s="810"/>
      <c r="CT125" s="810"/>
      <c r="CU125" s="810"/>
      <c r="CV125" s="810"/>
      <c r="CW125" s="810"/>
      <c r="CX125" s="810"/>
      <c r="CY125" s="810"/>
      <c r="CZ125" s="810"/>
      <c r="DA125" s="810"/>
      <c r="DB125" s="810"/>
      <c r="DC125" s="810"/>
      <c r="DD125" s="810"/>
      <c r="DE125" s="810"/>
      <c r="DF125" s="811"/>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5">
      <c r="A126" s="820"/>
      <c r="B126" s="821"/>
      <c r="C126" s="817" t="s">
        <v>442</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122</v>
      </c>
      <c r="AB126" s="780"/>
      <c r="AC126" s="780"/>
      <c r="AD126" s="780"/>
      <c r="AE126" s="781"/>
      <c r="AF126" s="782" t="s">
        <v>122</v>
      </c>
      <c r="AG126" s="780"/>
      <c r="AH126" s="780"/>
      <c r="AI126" s="780"/>
      <c r="AJ126" s="781"/>
      <c r="AK126" s="782" t="s">
        <v>122</v>
      </c>
      <c r="AL126" s="780"/>
      <c r="AM126" s="780"/>
      <c r="AN126" s="780"/>
      <c r="AO126" s="781"/>
      <c r="AP126" s="824" t="s">
        <v>122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7" t="s">
        <v>454</v>
      </c>
      <c r="CQ126" s="752"/>
      <c r="CR126" s="752"/>
      <c r="CS126" s="752"/>
      <c r="CT126" s="752"/>
      <c r="CU126" s="752"/>
      <c r="CV126" s="752"/>
      <c r="CW126" s="752"/>
      <c r="CX126" s="752"/>
      <c r="CY126" s="752"/>
      <c r="CZ126" s="752"/>
      <c r="DA126" s="752"/>
      <c r="DB126" s="752"/>
      <c r="DC126" s="752"/>
      <c r="DD126" s="752"/>
      <c r="DE126" s="752"/>
      <c r="DF126" s="753"/>
      <c r="DG126" s="789" t="s">
        <v>122</v>
      </c>
      <c r="DH126" s="790"/>
      <c r="DI126" s="790"/>
      <c r="DJ126" s="790"/>
      <c r="DK126" s="790"/>
      <c r="DL126" s="790" t="s">
        <v>122</v>
      </c>
      <c r="DM126" s="790"/>
      <c r="DN126" s="790"/>
      <c r="DO126" s="790"/>
      <c r="DP126" s="790"/>
      <c r="DQ126" s="790" t="s">
        <v>122</v>
      </c>
      <c r="DR126" s="790"/>
      <c r="DS126" s="790"/>
      <c r="DT126" s="790"/>
      <c r="DU126" s="790"/>
      <c r="DV126" s="796" t="s">
        <v>122</v>
      </c>
      <c r="DW126" s="796"/>
      <c r="DX126" s="796"/>
      <c r="DY126" s="796"/>
      <c r="DZ126" s="797"/>
    </row>
    <row r="127" spans="1:130" s="230" customFormat="1" ht="26.25" customHeight="1" x14ac:dyDescent="0.2">
      <c r="A127" s="822"/>
      <c r="B127" s="823"/>
      <c r="C127" s="838" t="s">
        <v>455</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122</v>
      </c>
      <c r="AB127" s="780"/>
      <c r="AC127" s="780"/>
      <c r="AD127" s="780"/>
      <c r="AE127" s="781"/>
      <c r="AF127" s="782" t="s">
        <v>122</v>
      </c>
      <c r="AG127" s="780"/>
      <c r="AH127" s="780"/>
      <c r="AI127" s="780"/>
      <c r="AJ127" s="781"/>
      <c r="AK127" s="782" t="s">
        <v>122</v>
      </c>
      <c r="AL127" s="780"/>
      <c r="AM127" s="780"/>
      <c r="AN127" s="780"/>
      <c r="AO127" s="781"/>
      <c r="AP127" s="824" t="s">
        <v>122</v>
      </c>
      <c r="AQ127" s="825"/>
      <c r="AR127" s="825"/>
      <c r="AS127" s="825"/>
      <c r="AT127" s="826"/>
      <c r="AU127" s="232"/>
      <c r="AV127" s="232"/>
      <c r="AW127" s="232"/>
      <c r="AX127" s="841" t="s">
        <v>456</v>
      </c>
      <c r="AY127" s="814"/>
      <c r="AZ127" s="814"/>
      <c r="BA127" s="814"/>
      <c r="BB127" s="814"/>
      <c r="BC127" s="814"/>
      <c r="BD127" s="814"/>
      <c r="BE127" s="815"/>
      <c r="BF127" s="813" t="s">
        <v>457</v>
      </c>
      <c r="BG127" s="814"/>
      <c r="BH127" s="814"/>
      <c r="BI127" s="814"/>
      <c r="BJ127" s="814"/>
      <c r="BK127" s="814"/>
      <c r="BL127" s="815"/>
      <c r="BM127" s="813" t="s">
        <v>458</v>
      </c>
      <c r="BN127" s="814"/>
      <c r="BO127" s="814"/>
      <c r="BP127" s="814"/>
      <c r="BQ127" s="814"/>
      <c r="BR127" s="814"/>
      <c r="BS127" s="815"/>
      <c r="BT127" s="813" t="s">
        <v>459</v>
      </c>
      <c r="BU127" s="814"/>
      <c r="BV127" s="814"/>
      <c r="BW127" s="814"/>
      <c r="BX127" s="814"/>
      <c r="BY127" s="814"/>
      <c r="BZ127" s="816"/>
      <c r="CA127" s="232"/>
      <c r="CB127" s="232"/>
      <c r="CC127" s="232"/>
      <c r="CD127" s="255"/>
      <c r="CE127" s="255"/>
      <c r="CF127" s="255"/>
      <c r="CG127" s="232"/>
      <c r="CH127" s="232"/>
      <c r="CI127" s="232"/>
      <c r="CJ127" s="254"/>
      <c r="CK127" s="854"/>
      <c r="CL127" s="855"/>
      <c r="CM127" s="855"/>
      <c r="CN127" s="855"/>
      <c r="CO127" s="856"/>
      <c r="CP127" s="817" t="s">
        <v>460</v>
      </c>
      <c r="CQ127" s="752"/>
      <c r="CR127" s="752"/>
      <c r="CS127" s="752"/>
      <c r="CT127" s="752"/>
      <c r="CU127" s="752"/>
      <c r="CV127" s="752"/>
      <c r="CW127" s="752"/>
      <c r="CX127" s="752"/>
      <c r="CY127" s="752"/>
      <c r="CZ127" s="752"/>
      <c r="DA127" s="752"/>
      <c r="DB127" s="752"/>
      <c r="DC127" s="752"/>
      <c r="DD127" s="752"/>
      <c r="DE127" s="752"/>
      <c r="DF127" s="753"/>
      <c r="DG127" s="789" t="s">
        <v>122</v>
      </c>
      <c r="DH127" s="790"/>
      <c r="DI127" s="790"/>
      <c r="DJ127" s="790"/>
      <c r="DK127" s="790"/>
      <c r="DL127" s="790" t="s">
        <v>122</v>
      </c>
      <c r="DM127" s="790"/>
      <c r="DN127" s="790"/>
      <c r="DO127" s="790"/>
      <c r="DP127" s="790"/>
      <c r="DQ127" s="790" t="s">
        <v>122</v>
      </c>
      <c r="DR127" s="790"/>
      <c r="DS127" s="790"/>
      <c r="DT127" s="790"/>
      <c r="DU127" s="790"/>
      <c r="DV127" s="796" t="s">
        <v>122</v>
      </c>
      <c r="DW127" s="796"/>
      <c r="DX127" s="796"/>
      <c r="DY127" s="796"/>
      <c r="DZ127" s="797"/>
    </row>
    <row r="128" spans="1:130" s="230" customFormat="1" ht="26.25" customHeight="1" thickBot="1" x14ac:dyDescent="0.25">
      <c r="A128" s="798" t="s">
        <v>461</v>
      </c>
      <c r="B128" s="799"/>
      <c r="C128" s="799"/>
      <c r="D128" s="799"/>
      <c r="E128" s="799"/>
      <c r="F128" s="799"/>
      <c r="G128" s="799"/>
      <c r="H128" s="799"/>
      <c r="I128" s="799"/>
      <c r="J128" s="799"/>
      <c r="K128" s="799"/>
      <c r="L128" s="799"/>
      <c r="M128" s="799"/>
      <c r="N128" s="799"/>
      <c r="O128" s="799"/>
      <c r="P128" s="799"/>
      <c r="Q128" s="799"/>
      <c r="R128" s="799"/>
      <c r="S128" s="799"/>
      <c r="T128" s="799"/>
      <c r="U128" s="799"/>
      <c r="V128" s="799"/>
      <c r="W128" s="800" t="s">
        <v>462</v>
      </c>
      <c r="X128" s="800"/>
      <c r="Y128" s="800"/>
      <c r="Z128" s="801"/>
      <c r="AA128" s="802">
        <v>50760</v>
      </c>
      <c r="AB128" s="803"/>
      <c r="AC128" s="803"/>
      <c r="AD128" s="803"/>
      <c r="AE128" s="804"/>
      <c r="AF128" s="805">
        <v>47797</v>
      </c>
      <c r="AG128" s="803"/>
      <c r="AH128" s="803"/>
      <c r="AI128" s="803"/>
      <c r="AJ128" s="804"/>
      <c r="AK128" s="805">
        <v>46067</v>
      </c>
      <c r="AL128" s="803"/>
      <c r="AM128" s="803"/>
      <c r="AN128" s="803"/>
      <c r="AO128" s="804"/>
      <c r="AP128" s="806"/>
      <c r="AQ128" s="807"/>
      <c r="AR128" s="807"/>
      <c r="AS128" s="807"/>
      <c r="AT128" s="808"/>
      <c r="AU128" s="232"/>
      <c r="AV128" s="232"/>
      <c r="AW128" s="232"/>
      <c r="AX128" s="809" t="s">
        <v>463</v>
      </c>
      <c r="AY128" s="810"/>
      <c r="AZ128" s="810"/>
      <c r="BA128" s="810"/>
      <c r="BB128" s="810"/>
      <c r="BC128" s="810"/>
      <c r="BD128" s="810"/>
      <c r="BE128" s="811"/>
      <c r="BF128" s="786" t="s">
        <v>122</v>
      </c>
      <c r="BG128" s="787"/>
      <c r="BH128" s="787"/>
      <c r="BI128" s="787"/>
      <c r="BJ128" s="787"/>
      <c r="BK128" s="787"/>
      <c r="BL128" s="812"/>
      <c r="BM128" s="786">
        <v>13.18</v>
      </c>
      <c r="BN128" s="787"/>
      <c r="BO128" s="787"/>
      <c r="BP128" s="787"/>
      <c r="BQ128" s="787"/>
      <c r="BR128" s="787"/>
      <c r="BS128" s="812"/>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91" t="s">
        <v>464</v>
      </c>
      <c r="CQ128" s="730"/>
      <c r="CR128" s="730"/>
      <c r="CS128" s="730"/>
      <c r="CT128" s="730"/>
      <c r="CU128" s="730"/>
      <c r="CV128" s="730"/>
      <c r="CW128" s="730"/>
      <c r="CX128" s="730"/>
      <c r="CY128" s="730"/>
      <c r="CZ128" s="730"/>
      <c r="DA128" s="730"/>
      <c r="DB128" s="730"/>
      <c r="DC128" s="730"/>
      <c r="DD128" s="730"/>
      <c r="DE128" s="730"/>
      <c r="DF128" s="731"/>
      <c r="DG128" s="792" t="s">
        <v>122</v>
      </c>
      <c r="DH128" s="793"/>
      <c r="DI128" s="793"/>
      <c r="DJ128" s="793"/>
      <c r="DK128" s="793"/>
      <c r="DL128" s="793" t="s">
        <v>122</v>
      </c>
      <c r="DM128" s="793"/>
      <c r="DN128" s="793"/>
      <c r="DO128" s="793"/>
      <c r="DP128" s="793"/>
      <c r="DQ128" s="793">
        <v>3461</v>
      </c>
      <c r="DR128" s="793"/>
      <c r="DS128" s="793"/>
      <c r="DT128" s="793"/>
      <c r="DU128" s="793"/>
      <c r="DV128" s="794">
        <v>0</v>
      </c>
      <c r="DW128" s="794"/>
      <c r="DX128" s="794"/>
      <c r="DY128" s="794"/>
      <c r="DZ128" s="795"/>
    </row>
    <row r="129" spans="1:131" s="230" customFormat="1" ht="26.25" customHeight="1" x14ac:dyDescent="0.2">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465</v>
      </c>
      <c r="X129" s="777"/>
      <c r="Y129" s="777"/>
      <c r="Z129" s="778"/>
      <c r="AA129" s="779">
        <v>11344656</v>
      </c>
      <c r="AB129" s="780"/>
      <c r="AC129" s="780"/>
      <c r="AD129" s="780"/>
      <c r="AE129" s="781"/>
      <c r="AF129" s="782">
        <v>11047263</v>
      </c>
      <c r="AG129" s="780"/>
      <c r="AH129" s="780"/>
      <c r="AI129" s="780"/>
      <c r="AJ129" s="781"/>
      <c r="AK129" s="782">
        <v>11021010</v>
      </c>
      <c r="AL129" s="780"/>
      <c r="AM129" s="780"/>
      <c r="AN129" s="780"/>
      <c r="AO129" s="781"/>
      <c r="AP129" s="783"/>
      <c r="AQ129" s="784"/>
      <c r="AR129" s="784"/>
      <c r="AS129" s="784"/>
      <c r="AT129" s="785"/>
      <c r="AU129" s="233"/>
      <c r="AV129" s="233"/>
      <c r="AW129" s="233"/>
      <c r="AX129" s="751" t="s">
        <v>466</v>
      </c>
      <c r="AY129" s="752"/>
      <c r="AZ129" s="752"/>
      <c r="BA129" s="752"/>
      <c r="BB129" s="752"/>
      <c r="BC129" s="752"/>
      <c r="BD129" s="752"/>
      <c r="BE129" s="753"/>
      <c r="BF129" s="770" t="s">
        <v>122</v>
      </c>
      <c r="BG129" s="771"/>
      <c r="BH129" s="771"/>
      <c r="BI129" s="771"/>
      <c r="BJ129" s="771"/>
      <c r="BK129" s="771"/>
      <c r="BL129" s="772"/>
      <c r="BM129" s="770">
        <v>18.18</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774" t="s">
        <v>467</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468</v>
      </c>
      <c r="X130" s="777"/>
      <c r="Y130" s="777"/>
      <c r="Z130" s="778"/>
      <c r="AA130" s="779">
        <v>1678034</v>
      </c>
      <c r="AB130" s="780"/>
      <c r="AC130" s="780"/>
      <c r="AD130" s="780"/>
      <c r="AE130" s="781"/>
      <c r="AF130" s="782">
        <v>1686575</v>
      </c>
      <c r="AG130" s="780"/>
      <c r="AH130" s="780"/>
      <c r="AI130" s="780"/>
      <c r="AJ130" s="781"/>
      <c r="AK130" s="782">
        <v>1577278</v>
      </c>
      <c r="AL130" s="780"/>
      <c r="AM130" s="780"/>
      <c r="AN130" s="780"/>
      <c r="AO130" s="781"/>
      <c r="AP130" s="783"/>
      <c r="AQ130" s="784"/>
      <c r="AR130" s="784"/>
      <c r="AS130" s="784"/>
      <c r="AT130" s="785"/>
      <c r="AU130" s="233"/>
      <c r="AV130" s="233"/>
      <c r="AW130" s="233"/>
      <c r="AX130" s="751" t="s">
        <v>469</v>
      </c>
      <c r="AY130" s="752"/>
      <c r="AZ130" s="752"/>
      <c r="BA130" s="752"/>
      <c r="BB130" s="752"/>
      <c r="BC130" s="752"/>
      <c r="BD130" s="752"/>
      <c r="BE130" s="753"/>
      <c r="BF130" s="754">
        <v>8.5</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470</v>
      </c>
      <c r="X131" s="761"/>
      <c r="Y131" s="761"/>
      <c r="Z131" s="762"/>
      <c r="AA131" s="763">
        <v>9666622</v>
      </c>
      <c r="AB131" s="764"/>
      <c r="AC131" s="764"/>
      <c r="AD131" s="764"/>
      <c r="AE131" s="765"/>
      <c r="AF131" s="766">
        <v>9360688</v>
      </c>
      <c r="AG131" s="764"/>
      <c r="AH131" s="764"/>
      <c r="AI131" s="764"/>
      <c r="AJ131" s="765"/>
      <c r="AK131" s="766">
        <v>9443732</v>
      </c>
      <c r="AL131" s="764"/>
      <c r="AM131" s="764"/>
      <c r="AN131" s="764"/>
      <c r="AO131" s="765"/>
      <c r="AP131" s="767"/>
      <c r="AQ131" s="768"/>
      <c r="AR131" s="768"/>
      <c r="AS131" s="768"/>
      <c r="AT131" s="769"/>
      <c r="AU131" s="233"/>
      <c r="AV131" s="233"/>
      <c r="AW131" s="233"/>
      <c r="AX131" s="729" t="s">
        <v>471</v>
      </c>
      <c r="AY131" s="730"/>
      <c r="AZ131" s="730"/>
      <c r="BA131" s="730"/>
      <c r="BB131" s="730"/>
      <c r="BC131" s="730"/>
      <c r="BD131" s="730"/>
      <c r="BE131" s="731"/>
      <c r="BF131" s="732">
        <v>24.7</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738" t="s">
        <v>472</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473</v>
      </c>
      <c r="W132" s="742"/>
      <c r="X132" s="742"/>
      <c r="Y132" s="742"/>
      <c r="Z132" s="743"/>
      <c r="AA132" s="744">
        <v>8.4035250369999996</v>
      </c>
      <c r="AB132" s="745"/>
      <c r="AC132" s="745"/>
      <c r="AD132" s="745"/>
      <c r="AE132" s="746"/>
      <c r="AF132" s="747">
        <v>8.9054458390000004</v>
      </c>
      <c r="AG132" s="745"/>
      <c r="AH132" s="745"/>
      <c r="AI132" s="745"/>
      <c r="AJ132" s="746"/>
      <c r="AK132" s="747">
        <v>8.3579140110000001</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474</v>
      </c>
      <c r="W133" s="721"/>
      <c r="X133" s="721"/>
      <c r="Y133" s="721"/>
      <c r="Z133" s="722"/>
      <c r="AA133" s="723">
        <v>8.3000000000000007</v>
      </c>
      <c r="AB133" s="724"/>
      <c r="AC133" s="724"/>
      <c r="AD133" s="724"/>
      <c r="AE133" s="725"/>
      <c r="AF133" s="723">
        <v>8.6999999999999993</v>
      </c>
      <c r="AG133" s="724"/>
      <c r="AH133" s="724"/>
      <c r="AI133" s="724"/>
      <c r="AJ133" s="725"/>
      <c r="AK133" s="723">
        <v>8.5</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09DNTDEsc33Aiw3iQ2lK+AfEUm3+V53lrAHxMAbFjK6UD5LTiIGF/CCnDDnG0GXxPEeftimskk4nYOqFdtAnkg==" saltValue="Fd8pTiDkvQ57e2erV/i3w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election activeCell="AS30" sqref="AS30"/>
    </sheetView>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475</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9NUBf3DqMcp+wu6zxXhQrtjrWvI17lSFZAXqznpygZ5odZBN+V3lSJsdxPIGAUBd/RLNMAKgLUuTZaOIk8UJuQ==" saltValue="nhB2xcVndKphsS87QUYtkw=="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hvOaLCW7dKfYWPXZO0EQz1ewrolADtj3rj9B+jFYKQiSbPxKTfteM/30GtuiVa94dGhod85mVmS1akHHk8lqaw==" saltValue="FFUQAeQMAcq7mDyeOrDPB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election activeCell="AK38" sqref="AK38:AN38"/>
    </sheetView>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476</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477</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21" t="s">
        <v>478</v>
      </c>
      <c r="AP7" s="272"/>
      <c r="AQ7" s="273" t="s">
        <v>479</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22"/>
      <c r="AP8" s="278" t="s">
        <v>480</v>
      </c>
      <c r="AQ8" s="279" t="s">
        <v>481</v>
      </c>
      <c r="AR8" s="280" t="s">
        <v>482</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3" t="s">
        <v>483</v>
      </c>
      <c r="AL9" s="1134"/>
      <c r="AM9" s="1134"/>
      <c r="AN9" s="1135"/>
      <c r="AO9" s="281">
        <v>2597028</v>
      </c>
      <c r="AP9" s="281">
        <v>81018</v>
      </c>
      <c r="AQ9" s="282">
        <v>97843</v>
      </c>
      <c r="AR9" s="283">
        <v>-17.2</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3" t="s">
        <v>484</v>
      </c>
      <c r="AL10" s="1134"/>
      <c r="AM10" s="1134"/>
      <c r="AN10" s="1135"/>
      <c r="AO10" s="284">
        <v>540834</v>
      </c>
      <c r="AP10" s="284">
        <v>16872</v>
      </c>
      <c r="AQ10" s="285">
        <v>9606</v>
      </c>
      <c r="AR10" s="286">
        <v>75.599999999999994</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3" t="s">
        <v>485</v>
      </c>
      <c r="AL11" s="1134"/>
      <c r="AM11" s="1134"/>
      <c r="AN11" s="1135"/>
      <c r="AO11" s="284">
        <v>48734</v>
      </c>
      <c r="AP11" s="284">
        <v>1520</v>
      </c>
      <c r="AQ11" s="285">
        <v>1489</v>
      </c>
      <c r="AR11" s="286">
        <v>2.1</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3" t="s">
        <v>486</v>
      </c>
      <c r="AL12" s="1134"/>
      <c r="AM12" s="1134"/>
      <c r="AN12" s="1135"/>
      <c r="AO12" s="284" t="s">
        <v>487</v>
      </c>
      <c r="AP12" s="284" t="s">
        <v>487</v>
      </c>
      <c r="AQ12" s="285">
        <v>32</v>
      </c>
      <c r="AR12" s="286" t="s">
        <v>487</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3" t="s">
        <v>488</v>
      </c>
      <c r="AL13" s="1134"/>
      <c r="AM13" s="1134"/>
      <c r="AN13" s="1135"/>
      <c r="AO13" s="284">
        <v>94341</v>
      </c>
      <c r="AP13" s="284">
        <v>2943</v>
      </c>
      <c r="AQ13" s="285">
        <v>3914</v>
      </c>
      <c r="AR13" s="286">
        <v>-24.8</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3" t="s">
        <v>489</v>
      </c>
      <c r="AL14" s="1134"/>
      <c r="AM14" s="1134"/>
      <c r="AN14" s="1135"/>
      <c r="AO14" s="284">
        <v>77813</v>
      </c>
      <c r="AP14" s="284">
        <v>2427</v>
      </c>
      <c r="AQ14" s="285">
        <v>2436</v>
      </c>
      <c r="AR14" s="286">
        <v>-0.4</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6" t="s">
        <v>490</v>
      </c>
      <c r="AL15" s="1137"/>
      <c r="AM15" s="1137"/>
      <c r="AN15" s="1138"/>
      <c r="AO15" s="284">
        <v>-179575</v>
      </c>
      <c r="AP15" s="284">
        <v>-5602</v>
      </c>
      <c r="AQ15" s="285">
        <v>-5849</v>
      </c>
      <c r="AR15" s="286">
        <v>-4.2</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6" t="s">
        <v>177</v>
      </c>
      <c r="AL16" s="1137"/>
      <c r="AM16" s="1137"/>
      <c r="AN16" s="1138"/>
      <c r="AO16" s="284">
        <v>3179175</v>
      </c>
      <c r="AP16" s="284">
        <v>99179</v>
      </c>
      <c r="AQ16" s="285">
        <v>109470</v>
      </c>
      <c r="AR16" s="286">
        <v>-9.4</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491</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492</v>
      </c>
      <c r="AP20" s="293" t="s">
        <v>493</v>
      </c>
      <c r="AQ20" s="294" t="s">
        <v>494</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9" t="s">
        <v>495</v>
      </c>
      <c r="AL21" s="1140"/>
      <c r="AM21" s="1140"/>
      <c r="AN21" s="1141"/>
      <c r="AO21" s="297">
        <v>8.6999999999999993</v>
      </c>
      <c r="AP21" s="298">
        <v>10.17</v>
      </c>
      <c r="AQ21" s="299">
        <v>-1.47</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9" t="s">
        <v>496</v>
      </c>
      <c r="AL22" s="1140"/>
      <c r="AM22" s="1140"/>
      <c r="AN22" s="1141"/>
      <c r="AO22" s="302">
        <v>97.1</v>
      </c>
      <c r="AP22" s="303">
        <v>97.1</v>
      </c>
      <c r="AQ22" s="304">
        <v>0</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32" t="s">
        <v>497</v>
      </c>
      <c r="B26" s="1132"/>
      <c r="C26" s="1132"/>
      <c r="D26" s="1132"/>
      <c r="E26" s="1132"/>
      <c r="F26" s="1132"/>
      <c r="G26" s="1132"/>
      <c r="H26" s="1132"/>
      <c r="I26" s="1132"/>
      <c r="J26" s="1132"/>
      <c r="K26" s="1132"/>
      <c r="L26" s="1132"/>
      <c r="M26" s="1132"/>
      <c r="N26" s="1132"/>
      <c r="O26" s="1132"/>
      <c r="P26" s="1132"/>
      <c r="Q26" s="1132"/>
      <c r="R26" s="1132"/>
      <c r="S26" s="1132"/>
      <c r="T26" s="1132"/>
      <c r="U26" s="1132"/>
      <c r="V26" s="1132"/>
      <c r="W26" s="1132"/>
      <c r="X26" s="1132"/>
      <c r="Y26" s="1132"/>
      <c r="Z26" s="1132"/>
      <c r="AA26" s="1132"/>
      <c r="AB26" s="1132"/>
      <c r="AC26" s="1132"/>
      <c r="AD26" s="1132"/>
      <c r="AE26" s="1132"/>
      <c r="AF26" s="1132"/>
      <c r="AG26" s="1132"/>
      <c r="AH26" s="1132"/>
      <c r="AI26" s="1132"/>
      <c r="AJ26" s="1132"/>
      <c r="AK26" s="1132"/>
      <c r="AL26" s="1132"/>
      <c r="AM26" s="1132"/>
      <c r="AN26" s="1132"/>
      <c r="AO26" s="1132"/>
      <c r="AP26" s="1132"/>
      <c r="AQ26" s="1132"/>
      <c r="AR26" s="1132"/>
      <c r="AS26" s="1132"/>
      <c r="AT26" s="267"/>
    </row>
    <row r="27" spans="1:46" ht="13.2" x14ac:dyDescent="0.2">
      <c r="A27" s="309"/>
      <c r="AO27" s="262"/>
      <c r="AP27" s="262"/>
      <c r="AQ27" s="262"/>
      <c r="AR27" s="262"/>
      <c r="AS27" s="262"/>
      <c r="AT27" s="262"/>
    </row>
    <row r="28" spans="1:46" ht="16.2" x14ac:dyDescent="0.2">
      <c r="A28" s="263" t="s">
        <v>498</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499</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21" t="s">
        <v>478</v>
      </c>
      <c r="AP30" s="272"/>
      <c r="AQ30" s="273" t="s">
        <v>479</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22"/>
      <c r="AP31" s="278" t="s">
        <v>480</v>
      </c>
      <c r="AQ31" s="279" t="s">
        <v>481</v>
      </c>
      <c r="AR31" s="280" t="s">
        <v>482</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3" t="s">
        <v>500</v>
      </c>
      <c r="AL32" s="1124"/>
      <c r="AM32" s="1124"/>
      <c r="AN32" s="1125"/>
      <c r="AO32" s="312">
        <v>1919028</v>
      </c>
      <c r="AP32" s="312">
        <v>59867</v>
      </c>
      <c r="AQ32" s="313">
        <v>69401</v>
      </c>
      <c r="AR32" s="314">
        <v>-13.7</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3" t="s">
        <v>501</v>
      </c>
      <c r="AL33" s="1124"/>
      <c r="AM33" s="1124"/>
      <c r="AN33" s="1125"/>
      <c r="AO33" s="312" t="s">
        <v>487</v>
      </c>
      <c r="AP33" s="312" t="s">
        <v>487</v>
      </c>
      <c r="AQ33" s="313" t="s">
        <v>487</v>
      </c>
      <c r="AR33" s="314" t="s">
        <v>487</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3" t="s">
        <v>502</v>
      </c>
      <c r="AL34" s="1124"/>
      <c r="AM34" s="1124"/>
      <c r="AN34" s="1125"/>
      <c r="AO34" s="312" t="s">
        <v>487</v>
      </c>
      <c r="AP34" s="312" t="s">
        <v>487</v>
      </c>
      <c r="AQ34" s="313">
        <v>9</v>
      </c>
      <c r="AR34" s="314" t="s">
        <v>487</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3" t="s">
        <v>503</v>
      </c>
      <c r="AL35" s="1124"/>
      <c r="AM35" s="1124"/>
      <c r="AN35" s="1125"/>
      <c r="AO35" s="312">
        <v>399235</v>
      </c>
      <c r="AP35" s="312">
        <v>12455</v>
      </c>
      <c r="AQ35" s="313">
        <v>18088</v>
      </c>
      <c r="AR35" s="314">
        <v>-31.1</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3" t="s">
        <v>504</v>
      </c>
      <c r="AL36" s="1124"/>
      <c r="AM36" s="1124"/>
      <c r="AN36" s="1125"/>
      <c r="AO36" s="312">
        <v>38798</v>
      </c>
      <c r="AP36" s="312">
        <v>1210</v>
      </c>
      <c r="AQ36" s="313">
        <v>3145</v>
      </c>
      <c r="AR36" s="314">
        <v>-61.5</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3" t="s">
        <v>505</v>
      </c>
      <c r="AL37" s="1124"/>
      <c r="AM37" s="1124"/>
      <c r="AN37" s="1125"/>
      <c r="AO37" s="312">
        <v>55583</v>
      </c>
      <c r="AP37" s="312">
        <v>1734</v>
      </c>
      <c r="AQ37" s="313">
        <v>424</v>
      </c>
      <c r="AR37" s="314">
        <v>309</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6" t="s">
        <v>506</v>
      </c>
      <c r="AL38" s="1127"/>
      <c r="AM38" s="1127"/>
      <c r="AN38" s="1128"/>
      <c r="AO38" s="315" t="s">
        <v>487</v>
      </c>
      <c r="AP38" s="315" t="s">
        <v>487</v>
      </c>
      <c r="AQ38" s="316">
        <v>3</v>
      </c>
      <c r="AR38" s="304" t="s">
        <v>487</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6" t="s">
        <v>507</v>
      </c>
      <c r="AL39" s="1127"/>
      <c r="AM39" s="1127"/>
      <c r="AN39" s="1128"/>
      <c r="AO39" s="312">
        <v>-46067</v>
      </c>
      <c r="AP39" s="312">
        <v>-1437</v>
      </c>
      <c r="AQ39" s="313">
        <v>-2976</v>
      </c>
      <c r="AR39" s="314">
        <v>-51.7</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3" t="s">
        <v>508</v>
      </c>
      <c r="AL40" s="1124"/>
      <c r="AM40" s="1124"/>
      <c r="AN40" s="1125"/>
      <c r="AO40" s="312">
        <v>-1577278</v>
      </c>
      <c r="AP40" s="312">
        <v>-49205</v>
      </c>
      <c r="AQ40" s="313">
        <v>-62148</v>
      </c>
      <c r="AR40" s="314">
        <v>-20.8</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9" t="s">
        <v>287</v>
      </c>
      <c r="AL41" s="1130"/>
      <c r="AM41" s="1130"/>
      <c r="AN41" s="1131"/>
      <c r="AO41" s="312">
        <v>789299</v>
      </c>
      <c r="AP41" s="312">
        <v>24623</v>
      </c>
      <c r="AQ41" s="313">
        <v>25946</v>
      </c>
      <c r="AR41" s="314">
        <v>-5.0999999999999996</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509</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510</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6" t="s">
        <v>478</v>
      </c>
      <c r="AN49" s="1118" t="s">
        <v>511</v>
      </c>
      <c r="AO49" s="1119"/>
      <c r="AP49" s="1119"/>
      <c r="AQ49" s="1119"/>
      <c r="AR49" s="1120"/>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7"/>
      <c r="AN50" s="328" t="s">
        <v>512</v>
      </c>
      <c r="AO50" s="329" t="s">
        <v>513</v>
      </c>
      <c r="AP50" s="330" t="s">
        <v>514</v>
      </c>
      <c r="AQ50" s="331" t="s">
        <v>515</v>
      </c>
      <c r="AR50" s="332" t="s">
        <v>516</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517</v>
      </c>
      <c r="AL51" s="325"/>
      <c r="AM51" s="333">
        <v>1799816</v>
      </c>
      <c r="AN51" s="334">
        <v>52249</v>
      </c>
      <c r="AO51" s="335">
        <v>-4.8</v>
      </c>
      <c r="AP51" s="336">
        <v>132981</v>
      </c>
      <c r="AQ51" s="337">
        <v>58.7</v>
      </c>
      <c r="AR51" s="338">
        <v>-63.5</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518</v>
      </c>
      <c r="AM52" s="341">
        <v>1381584</v>
      </c>
      <c r="AN52" s="342">
        <v>40108</v>
      </c>
      <c r="AO52" s="343">
        <v>-15.3</v>
      </c>
      <c r="AP52" s="344">
        <v>56973</v>
      </c>
      <c r="AQ52" s="345">
        <v>9.1999999999999993</v>
      </c>
      <c r="AR52" s="346">
        <v>-24.5</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519</v>
      </c>
      <c r="AL53" s="325"/>
      <c r="AM53" s="333">
        <v>2087063</v>
      </c>
      <c r="AN53" s="334">
        <v>61793</v>
      </c>
      <c r="AO53" s="335">
        <v>18.3</v>
      </c>
      <c r="AP53" s="336">
        <v>128523</v>
      </c>
      <c r="AQ53" s="337">
        <v>-3.4</v>
      </c>
      <c r="AR53" s="338">
        <v>21.7</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518</v>
      </c>
      <c r="AM54" s="341">
        <v>1715981</v>
      </c>
      <c r="AN54" s="342">
        <v>50806</v>
      </c>
      <c r="AO54" s="343">
        <v>26.7</v>
      </c>
      <c r="AP54" s="344">
        <v>56792</v>
      </c>
      <c r="AQ54" s="345">
        <v>-0.3</v>
      </c>
      <c r="AR54" s="346">
        <v>27</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520</v>
      </c>
      <c r="AL55" s="325"/>
      <c r="AM55" s="333">
        <v>1681211</v>
      </c>
      <c r="AN55" s="334">
        <v>51014</v>
      </c>
      <c r="AO55" s="335">
        <v>-17.399999999999999</v>
      </c>
      <c r="AP55" s="336">
        <v>92919</v>
      </c>
      <c r="AQ55" s="337">
        <v>-27.7</v>
      </c>
      <c r="AR55" s="338">
        <v>10.3</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518</v>
      </c>
      <c r="AM56" s="341">
        <v>1358570</v>
      </c>
      <c r="AN56" s="342">
        <v>41224</v>
      </c>
      <c r="AO56" s="343">
        <v>-18.899999999999999</v>
      </c>
      <c r="AP56" s="344">
        <v>54128</v>
      </c>
      <c r="AQ56" s="345">
        <v>-4.7</v>
      </c>
      <c r="AR56" s="346">
        <v>-14.2</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521</v>
      </c>
      <c r="AL57" s="325"/>
      <c r="AM57" s="333">
        <v>1971437</v>
      </c>
      <c r="AN57" s="334">
        <v>60656</v>
      </c>
      <c r="AO57" s="335">
        <v>18.899999999999999</v>
      </c>
      <c r="AP57" s="336">
        <v>103663</v>
      </c>
      <c r="AQ57" s="337">
        <v>11.6</v>
      </c>
      <c r="AR57" s="338">
        <v>7.3</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518</v>
      </c>
      <c r="AM58" s="341">
        <v>1562642</v>
      </c>
      <c r="AN58" s="342">
        <v>48078</v>
      </c>
      <c r="AO58" s="343">
        <v>16.600000000000001</v>
      </c>
      <c r="AP58" s="344">
        <v>64346</v>
      </c>
      <c r="AQ58" s="345">
        <v>18.899999999999999</v>
      </c>
      <c r="AR58" s="346">
        <v>-2.2999999999999998</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522</v>
      </c>
      <c r="AL59" s="325"/>
      <c r="AM59" s="333">
        <v>2104337</v>
      </c>
      <c r="AN59" s="334">
        <v>65648</v>
      </c>
      <c r="AO59" s="335">
        <v>8.1999999999999993</v>
      </c>
      <c r="AP59" s="336">
        <v>92012</v>
      </c>
      <c r="AQ59" s="337">
        <v>-11.2</v>
      </c>
      <c r="AR59" s="338">
        <v>19.399999999999999</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518</v>
      </c>
      <c r="AM60" s="341">
        <v>1376131</v>
      </c>
      <c r="AN60" s="342">
        <v>42930</v>
      </c>
      <c r="AO60" s="343">
        <v>-10.7</v>
      </c>
      <c r="AP60" s="344">
        <v>61382</v>
      </c>
      <c r="AQ60" s="345">
        <v>-4.5999999999999996</v>
      </c>
      <c r="AR60" s="346">
        <v>-6.1</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523</v>
      </c>
      <c r="AL61" s="347"/>
      <c r="AM61" s="348">
        <v>1928773</v>
      </c>
      <c r="AN61" s="349">
        <v>58272</v>
      </c>
      <c r="AO61" s="350">
        <v>4.5999999999999996</v>
      </c>
      <c r="AP61" s="351">
        <v>110020</v>
      </c>
      <c r="AQ61" s="352">
        <v>5.6</v>
      </c>
      <c r="AR61" s="338">
        <v>-1</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518</v>
      </c>
      <c r="AM62" s="341">
        <v>1478982</v>
      </c>
      <c r="AN62" s="342">
        <v>44629</v>
      </c>
      <c r="AO62" s="343">
        <v>-0.3</v>
      </c>
      <c r="AP62" s="344">
        <v>58724</v>
      </c>
      <c r="AQ62" s="345">
        <v>3.7</v>
      </c>
      <c r="AR62" s="346">
        <v>-4</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NOIs0bdIq0K+51cLhRFB7RhCkQuG1hiaNjM/Rf3UjULLJIv9/97flikqXNdpdidiPuluOL/PbVOz9DoJgiMUwQ==" saltValue="ALHclOfy/4faVRkJfPQkP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5" zoomScaleNormal="85" zoomScaleSheetLayoutView="55" workbookViewId="0">
      <selection activeCell="BI97" sqref="BI97"/>
    </sheetView>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475</v>
      </c>
    </row>
    <row r="120" spans="125:125" ht="13.5" hidden="1" customHeight="1" x14ac:dyDescent="0.2"/>
    <row r="121" spans="125:125" ht="13.5" hidden="1" customHeight="1" x14ac:dyDescent="0.2">
      <c r="DU121" s="259"/>
    </row>
  </sheetData>
  <sheetProtection algorithmName="SHA-512" hashValue="Tw4h2F4XAlBTrs+0NmNfsxP+5z0pF/pEPQi9vtvBCyGxw8sWLq1aIO7nmAA5CR2KLRHkm7xPvmk4MbsVwbn7xQ==" saltValue="eh/Eyc95ZjfZjAeOQQbg5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election activeCell="CU98" sqref="CU98"/>
    </sheetView>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475</v>
      </c>
    </row>
  </sheetData>
  <sheetProtection algorithmName="SHA-512" hashValue="MDGiupIKKfwKmBIUkoNX22AEOtPHHPmm3D5ZL7PrNuMU/RYqvkNuZ/NF7ATAP9uCi3JiLD/z7wlVAsaJOENmtA==" saltValue="UClc/eoKtKIr38lkAcVHF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C43" zoomScaleSheetLayoutView="100" workbookViewId="0">
      <selection activeCell="I49" sqref="I49"/>
    </sheetView>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525</v>
      </c>
      <c r="G46" s="8" t="s">
        <v>526</v>
      </c>
      <c r="H46" s="8" t="s">
        <v>527</v>
      </c>
      <c r="I46" s="8" t="s">
        <v>528</v>
      </c>
      <c r="J46" s="9" t="s">
        <v>529</v>
      </c>
    </row>
    <row r="47" spans="2:10" ht="57.75" customHeight="1" x14ac:dyDescent="0.2">
      <c r="B47" s="10"/>
      <c r="C47" s="1142" t="s">
        <v>3</v>
      </c>
      <c r="D47" s="1142"/>
      <c r="E47" s="1143"/>
      <c r="F47" s="11">
        <v>16.239999999999998</v>
      </c>
      <c r="G47" s="12">
        <v>15.21</v>
      </c>
      <c r="H47" s="12">
        <v>18.559999999999999</v>
      </c>
      <c r="I47" s="12">
        <v>20.66</v>
      </c>
      <c r="J47" s="13">
        <v>23.31</v>
      </c>
    </row>
    <row r="48" spans="2:10" ht="57.75" customHeight="1" x14ac:dyDescent="0.2">
      <c r="B48" s="14"/>
      <c r="C48" s="1144" t="s">
        <v>4</v>
      </c>
      <c r="D48" s="1144"/>
      <c r="E48" s="1145"/>
      <c r="F48" s="15">
        <v>4.83</v>
      </c>
      <c r="G48" s="16">
        <v>6.15</v>
      </c>
      <c r="H48" s="16">
        <v>4.78</v>
      </c>
      <c r="I48" s="16">
        <v>5.82</v>
      </c>
      <c r="J48" s="17">
        <v>7.06</v>
      </c>
    </row>
    <row r="49" spans="2:10" ht="57.75" customHeight="1" thickBot="1" x14ac:dyDescent="0.25">
      <c r="B49" s="18"/>
      <c r="C49" s="1146" t="s">
        <v>5</v>
      </c>
      <c r="D49" s="1146"/>
      <c r="E49" s="1147"/>
      <c r="F49" s="19">
        <v>0.32</v>
      </c>
      <c r="G49" s="20">
        <v>0.85</v>
      </c>
      <c r="H49" s="20">
        <v>2.74</v>
      </c>
      <c r="I49" s="20">
        <v>2.5099999999999998</v>
      </c>
      <c r="J49" s="21">
        <v>3.82</v>
      </c>
    </row>
    <row r="50" spans="2:10" ht="13.2" x14ac:dyDescent="0.2"/>
  </sheetData>
  <sheetProtection algorithmName="SHA-512" hashValue="kCHWzqyJ6hm2nKg7wmjDgRKMm5mI8+y/0lMA9V6fkjJjBKSPFxdAsUU7HGbUWRcLHnDvF6a1/Iv+mE92RHXtgg==" saltValue="Zmn/p3X9InDfDt13bcodN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525</v>
      </c>
      <c r="G33" s="29" t="s">
        <v>526</v>
      </c>
      <c r="H33" s="29" t="s">
        <v>527</v>
      </c>
      <c r="I33" s="29" t="s">
        <v>528</v>
      </c>
      <c r="J33" s="30" t="s">
        <v>529</v>
      </c>
      <c r="K33" s="22"/>
      <c r="L33" s="22"/>
      <c r="M33" s="22"/>
      <c r="N33" s="22"/>
      <c r="O33" s="22"/>
      <c r="P33" s="22"/>
    </row>
    <row r="34" spans="1:16" ht="39" customHeight="1" x14ac:dyDescent="0.2">
      <c r="A34" s="22"/>
      <c r="B34" s="31"/>
      <c r="C34" s="1154" t="s">
        <v>530</v>
      </c>
      <c r="D34" s="1154"/>
      <c r="E34" s="1155"/>
      <c r="F34" s="32">
        <v>4.83</v>
      </c>
      <c r="G34" s="33">
        <v>6.15</v>
      </c>
      <c r="H34" s="33">
        <v>4.7699999999999996</v>
      </c>
      <c r="I34" s="33">
        <v>5.81</v>
      </c>
      <c r="J34" s="34">
        <v>7.06</v>
      </c>
      <c r="K34" s="22"/>
      <c r="L34" s="22"/>
      <c r="M34" s="22"/>
      <c r="N34" s="22"/>
      <c r="O34" s="22"/>
      <c r="P34" s="22"/>
    </row>
    <row r="35" spans="1:16" ht="39" customHeight="1" x14ac:dyDescent="0.2">
      <c r="A35" s="22"/>
      <c r="B35" s="35"/>
      <c r="C35" s="1148" t="s">
        <v>531</v>
      </c>
      <c r="D35" s="1149"/>
      <c r="E35" s="1150"/>
      <c r="F35" s="36">
        <v>4.3600000000000003</v>
      </c>
      <c r="G35" s="37">
        <v>4.47</v>
      </c>
      <c r="H35" s="37">
        <v>4.8499999999999996</v>
      </c>
      <c r="I35" s="37">
        <v>5.1100000000000003</v>
      </c>
      <c r="J35" s="38">
        <v>5.39</v>
      </c>
      <c r="K35" s="22"/>
      <c r="L35" s="22"/>
      <c r="M35" s="22"/>
      <c r="N35" s="22"/>
      <c r="O35" s="22"/>
      <c r="P35" s="22"/>
    </row>
    <row r="36" spans="1:16" ht="39" customHeight="1" x14ac:dyDescent="0.2">
      <c r="A36" s="22"/>
      <c r="B36" s="35"/>
      <c r="C36" s="1148" t="s">
        <v>532</v>
      </c>
      <c r="D36" s="1149"/>
      <c r="E36" s="1150"/>
      <c r="F36" s="36" t="s">
        <v>487</v>
      </c>
      <c r="G36" s="37">
        <v>1.22</v>
      </c>
      <c r="H36" s="37">
        <v>2.19</v>
      </c>
      <c r="I36" s="37">
        <v>2.4900000000000002</v>
      </c>
      <c r="J36" s="38">
        <v>2.38</v>
      </c>
      <c r="K36" s="22"/>
      <c r="L36" s="22"/>
      <c r="M36" s="22"/>
      <c r="N36" s="22"/>
      <c r="O36" s="22"/>
      <c r="P36" s="22"/>
    </row>
    <row r="37" spans="1:16" ht="39" customHeight="1" x14ac:dyDescent="0.2">
      <c r="A37" s="22"/>
      <c r="B37" s="35"/>
      <c r="C37" s="1148" t="s">
        <v>533</v>
      </c>
      <c r="D37" s="1149"/>
      <c r="E37" s="1150"/>
      <c r="F37" s="36">
        <v>1.4</v>
      </c>
      <c r="G37" s="37">
        <v>1.55</v>
      </c>
      <c r="H37" s="37">
        <v>1.54</v>
      </c>
      <c r="I37" s="37">
        <v>2.42</v>
      </c>
      <c r="J37" s="38">
        <v>1.44</v>
      </c>
      <c r="K37" s="22"/>
      <c r="L37" s="22"/>
      <c r="M37" s="22"/>
      <c r="N37" s="22"/>
      <c r="O37" s="22"/>
      <c r="P37" s="22"/>
    </row>
    <row r="38" spans="1:16" ht="39" customHeight="1" x14ac:dyDescent="0.2">
      <c r="A38" s="22"/>
      <c r="B38" s="35"/>
      <c r="C38" s="1148" t="s">
        <v>534</v>
      </c>
      <c r="D38" s="1149"/>
      <c r="E38" s="1150"/>
      <c r="F38" s="36">
        <v>0.06</v>
      </c>
      <c r="G38" s="37">
        <v>0.21</v>
      </c>
      <c r="H38" s="37">
        <v>0.12</v>
      </c>
      <c r="I38" s="37">
        <v>0.19</v>
      </c>
      <c r="J38" s="38">
        <v>0.09</v>
      </c>
      <c r="K38" s="22"/>
      <c r="L38" s="22"/>
      <c r="M38" s="22"/>
      <c r="N38" s="22"/>
      <c r="O38" s="22"/>
      <c r="P38" s="22"/>
    </row>
    <row r="39" spans="1:16" ht="39" customHeight="1" x14ac:dyDescent="0.2">
      <c r="A39" s="22"/>
      <c r="B39" s="35"/>
      <c r="C39" s="1148" t="s">
        <v>535</v>
      </c>
      <c r="D39" s="1149"/>
      <c r="E39" s="1150"/>
      <c r="F39" s="36">
        <v>0.01</v>
      </c>
      <c r="G39" s="37">
        <v>0.01</v>
      </c>
      <c r="H39" s="37">
        <v>0.01</v>
      </c>
      <c r="I39" s="37">
        <v>0.03</v>
      </c>
      <c r="J39" s="38">
        <v>0.02</v>
      </c>
      <c r="K39" s="22"/>
      <c r="L39" s="22"/>
      <c r="M39" s="22"/>
      <c r="N39" s="22"/>
      <c r="O39" s="22"/>
      <c r="P39" s="22"/>
    </row>
    <row r="40" spans="1:16" ht="39" customHeight="1" x14ac:dyDescent="0.2">
      <c r="A40" s="22"/>
      <c r="B40" s="35"/>
      <c r="C40" s="1148" t="s">
        <v>536</v>
      </c>
      <c r="D40" s="1149"/>
      <c r="E40" s="1150"/>
      <c r="F40" s="36">
        <v>0.02</v>
      </c>
      <c r="G40" s="37">
        <v>0.02</v>
      </c>
      <c r="H40" s="37">
        <v>0.02</v>
      </c>
      <c r="I40" s="37">
        <v>0.01</v>
      </c>
      <c r="J40" s="38">
        <v>0</v>
      </c>
      <c r="K40" s="22"/>
      <c r="L40" s="22"/>
      <c r="M40" s="22"/>
      <c r="N40" s="22"/>
      <c r="O40" s="22"/>
      <c r="P40" s="22"/>
    </row>
    <row r="41" spans="1:16" ht="39" customHeight="1" x14ac:dyDescent="0.2">
      <c r="A41" s="22"/>
      <c r="B41" s="35"/>
      <c r="C41" s="1148"/>
      <c r="D41" s="1149"/>
      <c r="E41" s="1150"/>
      <c r="F41" s="36"/>
      <c r="G41" s="37"/>
      <c r="H41" s="37"/>
      <c r="I41" s="37"/>
      <c r="J41" s="38"/>
      <c r="K41" s="22"/>
      <c r="L41" s="22"/>
      <c r="M41" s="22"/>
      <c r="N41" s="22"/>
      <c r="O41" s="22"/>
      <c r="P41" s="22"/>
    </row>
    <row r="42" spans="1:16" ht="39" customHeight="1" x14ac:dyDescent="0.2">
      <c r="A42" s="22"/>
      <c r="B42" s="39"/>
      <c r="C42" s="1148" t="s">
        <v>537</v>
      </c>
      <c r="D42" s="1149"/>
      <c r="E42" s="1150"/>
      <c r="F42" s="36" t="s">
        <v>487</v>
      </c>
      <c r="G42" s="37" t="s">
        <v>487</v>
      </c>
      <c r="H42" s="37" t="s">
        <v>487</v>
      </c>
      <c r="I42" s="37" t="s">
        <v>487</v>
      </c>
      <c r="J42" s="38" t="s">
        <v>487</v>
      </c>
      <c r="K42" s="22"/>
      <c r="L42" s="22"/>
      <c r="M42" s="22"/>
      <c r="N42" s="22"/>
      <c r="O42" s="22"/>
      <c r="P42" s="22"/>
    </row>
    <row r="43" spans="1:16" ht="39" customHeight="1" thickBot="1" x14ac:dyDescent="0.25">
      <c r="A43" s="22"/>
      <c r="B43" s="40"/>
      <c r="C43" s="1151" t="s">
        <v>538</v>
      </c>
      <c r="D43" s="1152"/>
      <c r="E43" s="1153"/>
      <c r="F43" s="41">
        <v>3.21</v>
      </c>
      <c r="G43" s="42" t="s">
        <v>487</v>
      </c>
      <c r="H43" s="42" t="s">
        <v>487</v>
      </c>
      <c r="I43" s="42" t="s">
        <v>487</v>
      </c>
      <c r="J43" s="43" t="s">
        <v>487</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c43oIT5D9fezLwVHUJM3nw/Mn5LgGG3OFGATfSUwtZcTMZUqLyfbyX+S5gKlH23P2c48/WiR55SfYYDkZBjZMg==" saltValue="wKvDV4xmOg3Xv9vWh+gHj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topLeftCell="A43" zoomScaleSheetLayoutView="55" workbookViewId="0">
      <selection activeCell="O62" sqref="O62"/>
    </sheetView>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5">
      <c r="A44" s="48"/>
      <c r="B44" s="51" t="s">
        <v>8</v>
      </c>
      <c r="C44" s="52"/>
      <c r="D44" s="52"/>
      <c r="E44" s="53"/>
      <c r="F44" s="53"/>
      <c r="G44" s="53"/>
      <c r="H44" s="53"/>
      <c r="I44" s="53"/>
      <c r="J44" s="54" t="s">
        <v>2</v>
      </c>
      <c r="K44" s="55" t="s">
        <v>525</v>
      </c>
      <c r="L44" s="56" t="s">
        <v>526</v>
      </c>
      <c r="M44" s="56" t="s">
        <v>527</v>
      </c>
      <c r="N44" s="56" t="s">
        <v>528</v>
      </c>
      <c r="O44" s="57" t="s">
        <v>529</v>
      </c>
      <c r="P44" s="48"/>
      <c r="Q44" s="48"/>
      <c r="R44" s="48"/>
      <c r="S44" s="48"/>
      <c r="T44" s="48"/>
      <c r="U44" s="48"/>
    </row>
    <row r="45" spans="1:21" ht="30.75" customHeight="1" x14ac:dyDescent="0.2">
      <c r="A45" s="48"/>
      <c r="B45" s="1179" t="s">
        <v>9</v>
      </c>
      <c r="C45" s="1180"/>
      <c r="D45" s="58"/>
      <c r="E45" s="1185" t="s">
        <v>10</v>
      </c>
      <c r="F45" s="1185"/>
      <c r="G45" s="1185"/>
      <c r="H45" s="1185"/>
      <c r="I45" s="1185"/>
      <c r="J45" s="1186"/>
      <c r="K45" s="59">
        <v>1867</v>
      </c>
      <c r="L45" s="60">
        <v>1959</v>
      </c>
      <c r="M45" s="60">
        <v>2002</v>
      </c>
      <c r="N45" s="60">
        <v>2010</v>
      </c>
      <c r="O45" s="61">
        <v>1919</v>
      </c>
      <c r="P45" s="48"/>
      <c r="Q45" s="48"/>
      <c r="R45" s="48"/>
      <c r="S45" s="48"/>
      <c r="T45" s="48"/>
      <c r="U45" s="48"/>
    </row>
    <row r="46" spans="1:21" ht="30.75" customHeight="1" x14ac:dyDescent="0.2">
      <c r="A46" s="48"/>
      <c r="B46" s="1181"/>
      <c r="C46" s="1182"/>
      <c r="D46" s="62"/>
      <c r="E46" s="1158" t="s">
        <v>11</v>
      </c>
      <c r="F46" s="1158"/>
      <c r="G46" s="1158"/>
      <c r="H46" s="1158"/>
      <c r="I46" s="1158"/>
      <c r="J46" s="1159"/>
      <c r="K46" s="63" t="s">
        <v>487</v>
      </c>
      <c r="L46" s="64" t="s">
        <v>487</v>
      </c>
      <c r="M46" s="64" t="s">
        <v>487</v>
      </c>
      <c r="N46" s="64" t="s">
        <v>487</v>
      </c>
      <c r="O46" s="65" t="s">
        <v>487</v>
      </c>
      <c r="P46" s="48"/>
      <c r="Q46" s="48"/>
      <c r="R46" s="48"/>
      <c r="S46" s="48"/>
      <c r="T46" s="48"/>
      <c r="U46" s="48"/>
    </row>
    <row r="47" spans="1:21" ht="30.75" customHeight="1" x14ac:dyDescent="0.2">
      <c r="A47" s="48"/>
      <c r="B47" s="1181"/>
      <c r="C47" s="1182"/>
      <c r="D47" s="62"/>
      <c r="E47" s="1158" t="s">
        <v>12</v>
      </c>
      <c r="F47" s="1158"/>
      <c r="G47" s="1158"/>
      <c r="H47" s="1158"/>
      <c r="I47" s="1158"/>
      <c r="J47" s="1159"/>
      <c r="K47" s="63" t="s">
        <v>487</v>
      </c>
      <c r="L47" s="64" t="s">
        <v>487</v>
      </c>
      <c r="M47" s="64" t="s">
        <v>487</v>
      </c>
      <c r="N47" s="64" t="s">
        <v>487</v>
      </c>
      <c r="O47" s="65" t="s">
        <v>487</v>
      </c>
      <c r="P47" s="48"/>
      <c r="Q47" s="48"/>
      <c r="R47" s="48"/>
      <c r="S47" s="48"/>
      <c r="T47" s="48"/>
      <c r="U47" s="48"/>
    </row>
    <row r="48" spans="1:21" ht="30.75" customHeight="1" x14ac:dyDescent="0.2">
      <c r="A48" s="48"/>
      <c r="B48" s="1181"/>
      <c r="C48" s="1182"/>
      <c r="D48" s="62"/>
      <c r="E48" s="1158" t="s">
        <v>13</v>
      </c>
      <c r="F48" s="1158"/>
      <c r="G48" s="1158"/>
      <c r="H48" s="1158"/>
      <c r="I48" s="1158"/>
      <c r="J48" s="1159"/>
      <c r="K48" s="63">
        <v>479</v>
      </c>
      <c r="L48" s="64">
        <v>487</v>
      </c>
      <c r="M48" s="64">
        <v>452</v>
      </c>
      <c r="N48" s="64">
        <v>466</v>
      </c>
      <c r="O48" s="65">
        <v>399</v>
      </c>
      <c r="P48" s="48"/>
      <c r="Q48" s="48"/>
      <c r="R48" s="48"/>
      <c r="S48" s="48"/>
      <c r="T48" s="48"/>
      <c r="U48" s="48"/>
    </row>
    <row r="49" spans="1:21" ht="30.75" customHeight="1" x14ac:dyDescent="0.2">
      <c r="A49" s="48"/>
      <c r="B49" s="1181"/>
      <c r="C49" s="1182"/>
      <c r="D49" s="62"/>
      <c r="E49" s="1158" t="s">
        <v>14</v>
      </c>
      <c r="F49" s="1158"/>
      <c r="G49" s="1158"/>
      <c r="H49" s="1158"/>
      <c r="I49" s="1158"/>
      <c r="J49" s="1159"/>
      <c r="K49" s="63">
        <v>30</v>
      </c>
      <c r="L49" s="64">
        <v>32</v>
      </c>
      <c r="M49" s="64">
        <v>32</v>
      </c>
      <c r="N49" s="64">
        <v>36</v>
      </c>
      <c r="O49" s="65">
        <v>39</v>
      </c>
      <c r="P49" s="48"/>
      <c r="Q49" s="48"/>
      <c r="R49" s="48"/>
      <c r="S49" s="48"/>
      <c r="T49" s="48"/>
      <c r="U49" s="48"/>
    </row>
    <row r="50" spans="1:21" ht="30.75" customHeight="1" x14ac:dyDescent="0.2">
      <c r="A50" s="48"/>
      <c r="B50" s="1181"/>
      <c r="C50" s="1182"/>
      <c r="D50" s="62"/>
      <c r="E50" s="1158" t="s">
        <v>15</v>
      </c>
      <c r="F50" s="1158"/>
      <c r="G50" s="1158"/>
      <c r="H50" s="1158"/>
      <c r="I50" s="1158"/>
      <c r="J50" s="1159"/>
      <c r="K50" s="63" t="s">
        <v>487</v>
      </c>
      <c r="L50" s="64">
        <v>56</v>
      </c>
      <c r="M50" s="64">
        <v>56</v>
      </c>
      <c r="N50" s="64">
        <v>56</v>
      </c>
      <c r="O50" s="65">
        <v>56</v>
      </c>
      <c r="P50" s="48"/>
      <c r="Q50" s="48"/>
      <c r="R50" s="48"/>
      <c r="S50" s="48"/>
      <c r="T50" s="48"/>
      <c r="U50" s="48"/>
    </row>
    <row r="51" spans="1:21" ht="30.75" customHeight="1" x14ac:dyDescent="0.2">
      <c r="A51" s="48"/>
      <c r="B51" s="1183"/>
      <c r="C51" s="1184"/>
      <c r="D51" s="66"/>
      <c r="E51" s="1158" t="s">
        <v>16</v>
      </c>
      <c r="F51" s="1158"/>
      <c r="G51" s="1158"/>
      <c r="H51" s="1158"/>
      <c r="I51" s="1158"/>
      <c r="J51" s="1159"/>
      <c r="K51" s="63" t="s">
        <v>487</v>
      </c>
      <c r="L51" s="64" t="s">
        <v>487</v>
      </c>
      <c r="M51" s="64" t="s">
        <v>487</v>
      </c>
      <c r="N51" s="64" t="s">
        <v>487</v>
      </c>
      <c r="O51" s="65" t="s">
        <v>487</v>
      </c>
      <c r="P51" s="48"/>
      <c r="Q51" s="48"/>
      <c r="R51" s="48"/>
      <c r="S51" s="48"/>
      <c r="T51" s="48"/>
      <c r="U51" s="48"/>
    </row>
    <row r="52" spans="1:21" ht="30.75" customHeight="1" x14ac:dyDescent="0.2">
      <c r="A52" s="48"/>
      <c r="B52" s="1156" t="s">
        <v>17</v>
      </c>
      <c r="C52" s="1157"/>
      <c r="D52" s="66"/>
      <c r="E52" s="1158" t="s">
        <v>18</v>
      </c>
      <c r="F52" s="1158"/>
      <c r="G52" s="1158"/>
      <c r="H52" s="1158"/>
      <c r="I52" s="1158"/>
      <c r="J52" s="1159"/>
      <c r="K52" s="63">
        <v>1689</v>
      </c>
      <c r="L52" s="64">
        <v>1706</v>
      </c>
      <c r="M52" s="64">
        <v>1729</v>
      </c>
      <c r="N52" s="64">
        <v>1734</v>
      </c>
      <c r="O52" s="65">
        <v>1623</v>
      </c>
      <c r="P52" s="48"/>
      <c r="Q52" s="48"/>
      <c r="R52" s="48"/>
      <c r="S52" s="48"/>
      <c r="T52" s="48"/>
      <c r="U52" s="48"/>
    </row>
    <row r="53" spans="1:21" ht="30.75" customHeight="1" thickBot="1" x14ac:dyDescent="0.25">
      <c r="A53" s="48"/>
      <c r="B53" s="1160" t="s">
        <v>19</v>
      </c>
      <c r="C53" s="1161"/>
      <c r="D53" s="67"/>
      <c r="E53" s="1162" t="s">
        <v>20</v>
      </c>
      <c r="F53" s="1162"/>
      <c r="G53" s="1162"/>
      <c r="H53" s="1162"/>
      <c r="I53" s="1162"/>
      <c r="J53" s="1163"/>
      <c r="K53" s="68">
        <v>687</v>
      </c>
      <c r="L53" s="69">
        <v>828</v>
      </c>
      <c r="M53" s="69">
        <v>813</v>
      </c>
      <c r="N53" s="69">
        <v>834</v>
      </c>
      <c r="O53" s="70">
        <v>790</v>
      </c>
      <c r="P53" s="48"/>
      <c r="Q53" s="48"/>
      <c r="R53" s="48"/>
      <c r="S53" s="48"/>
      <c r="T53" s="48"/>
      <c r="U53" s="48"/>
    </row>
    <row r="54" spans="1:21" ht="24" customHeight="1" x14ac:dyDescent="0.2">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5">
      <c r="A57" s="48"/>
      <c r="B57" s="76"/>
      <c r="C57" s="77"/>
      <c r="D57" s="77"/>
      <c r="E57" s="78"/>
      <c r="F57" s="78"/>
      <c r="G57" s="78"/>
      <c r="H57" s="78"/>
      <c r="I57" s="78"/>
      <c r="J57" s="79" t="s">
        <v>2</v>
      </c>
      <c r="K57" s="80" t="s">
        <v>539</v>
      </c>
      <c r="L57" s="81" t="s">
        <v>540</v>
      </c>
      <c r="M57" s="81" t="s">
        <v>541</v>
      </c>
      <c r="N57" s="81" t="s">
        <v>542</v>
      </c>
      <c r="O57" s="82" t="s">
        <v>543</v>
      </c>
      <c r="P57" s="48"/>
      <c r="Q57" s="48"/>
      <c r="R57" s="48"/>
      <c r="S57" s="48"/>
      <c r="T57" s="48"/>
      <c r="U57" s="48"/>
    </row>
    <row r="58" spans="1:21" ht="31.5" customHeight="1" x14ac:dyDescent="0.2">
      <c r="B58" s="1164" t="s">
        <v>24</v>
      </c>
      <c r="C58" s="1165"/>
      <c r="D58" s="1170" t="s">
        <v>25</v>
      </c>
      <c r="E58" s="1171"/>
      <c r="F58" s="1171"/>
      <c r="G58" s="1171"/>
      <c r="H58" s="1171"/>
      <c r="I58" s="1171"/>
      <c r="J58" s="1172"/>
      <c r="K58" s="83" t="s">
        <v>487</v>
      </c>
      <c r="L58" s="84" t="s">
        <v>487</v>
      </c>
      <c r="M58" s="84" t="s">
        <v>487</v>
      </c>
      <c r="N58" s="84" t="s">
        <v>487</v>
      </c>
      <c r="O58" s="85" t="s">
        <v>487</v>
      </c>
    </row>
    <row r="59" spans="1:21" ht="31.5" customHeight="1" x14ac:dyDescent="0.2">
      <c r="B59" s="1166"/>
      <c r="C59" s="1167"/>
      <c r="D59" s="1173" t="s">
        <v>26</v>
      </c>
      <c r="E59" s="1174"/>
      <c r="F59" s="1174"/>
      <c r="G59" s="1174"/>
      <c r="H59" s="1174"/>
      <c r="I59" s="1174"/>
      <c r="J59" s="1175"/>
      <c r="K59" s="86" t="s">
        <v>487</v>
      </c>
      <c r="L59" s="87" t="s">
        <v>487</v>
      </c>
      <c r="M59" s="87" t="s">
        <v>487</v>
      </c>
      <c r="N59" s="87" t="s">
        <v>487</v>
      </c>
      <c r="O59" s="88" t="s">
        <v>487</v>
      </c>
    </row>
    <row r="60" spans="1:21" ht="31.5" customHeight="1" thickBot="1" x14ac:dyDescent="0.25">
      <c r="B60" s="1168"/>
      <c r="C60" s="1169"/>
      <c r="D60" s="1176" t="s">
        <v>27</v>
      </c>
      <c r="E60" s="1177"/>
      <c r="F60" s="1177"/>
      <c r="G60" s="1177"/>
      <c r="H60" s="1177"/>
      <c r="I60" s="1177"/>
      <c r="J60" s="1178"/>
      <c r="K60" s="89" t="s">
        <v>487</v>
      </c>
      <c r="L60" s="90" t="s">
        <v>487</v>
      </c>
      <c r="M60" s="90" t="s">
        <v>487</v>
      </c>
      <c r="N60" s="90" t="s">
        <v>487</v>
      </c>
      <c r="O60" s="91" t="s">
        <v>487</v>
      </c>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zY2llFphuO7bN04+RI3conkqaH5oMii1OV6fTIga1y1hrJXdH4ysa96dB5CKRzLI++n3+4gniUkrt0Jdyov8SQ==" saltValue="fQITZNKyRH7MxxsbUsBxn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E25" zoomScaleSheetLayoutView="100" workbookViewId="0">
      <selection activeCell="L47" sqref="L47"/>
    </sheetView>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25">
      <c r="B40" s="98" t="s">
        <v>8</v>
      </c>
      <c r="C40" s="99"/>
      <c r="D40" s="99"/>
      <c r="E40" s="100"/>
      <c r="F40" s="100"/>
      <c r="G40" s="100"/>
      <c r="H40" s="101" t="s">
        <v>2</v>
      </c>
      <c r="I40" s="102" t="s">
        <v>525</v>
      </c>
      <c r="J40" s="103" t="s">
        <v>526</v>
      </c>
      <c r="K40" s="103" t="s">
        <v>527</v>
      </c>
      <c r="L40" s="103" t="s">
        <v>528</v>
      </c>
      <c r="M40" s="104" t="s">
        <v>529</v>
      </c>
    </row>
    <row r="41" spans="2:13" ht="27.75" customHeight="1" x14ac:dyDescent="0.2">
      <c r="B41" s="1199" t="s">
        <v>30</v>
      </c>
      <c r="C41" s="1200"/>
      <c r="D41" s="105"/>
      <c r="E41" s="1201" t="s">
        <v>31</v>
      </c>
      <c r="F41" s="1201"/>
      <c r="G41" s="1201"/>
      <c r="H41" s="1202"/>
      <c r="I41" s="355">
        <v>18475</v>
      </c>
      <c r="J41" s="356">
        <v>17824</v>
      </c>
      <c r="K41" s="356">
        <v>16877</v>
      </c>
      <c r="L41" s="356">
        <v>15800</v>
      </c>
      <c r="M41" s="357">
        <v>15030</v>
      </c>
    </row>
    <row r="42" spans="2:13" ht="27.75" customHeight="1" x14ac:dyDescent="0.2">
      <c r="B42" s="1189"/>
      <c r="C42" s="1190"/>
      <c r="D42" s="106"/>
      <c r="E42" s="1193" t="s">
        <v>32</v>
      </c>
      <c r="F42" s="1193"/>
      <c r="G42" s="1193"/>
      <c r="H42" s="1194"/>
      <c r="I42" s="358" t="s">
        <v>487</v>
      </c>
      <c r="J42" s="359">
        <v>889</v>
      </c>
      <c r="K42" s="359">
        <v>834</v>
      </c>
      <c r="L42" s="359">
        <v>778</v>
      </c>
      <c r="M42" s="360">
        <v>723</v>
      </c>
    </row>
    <row r="43" spans="2:13" ht="27.75" customHeight="1" x14ac:dyDescent="0.2">
      <c r="B43" s="1189"/>
      <c r="C43" s="1190"/>
      <c r="D43" s="106"/>
      <c r="E43" s="1193" t="s">
        <v>33</v>
      </c>
      <c r="F43" s="1193"/>
      <c r="G43" s="1193"/>
      <c r="H43" s="1194"/>
      <c r="I43" s="358">
        <v>5412</v>
      </c>
      <c r="J43" s="359">
        <v>5156</v>
      </c>
      <c r="K43" s="359">
        <v>4838</v>
      </c>
      <c r="L43" s="359">
        <v>4544</v>
      </c>
      <c r="M43" s="360">
        <v>4045</v>
      </c>
    </row>
    <row r="44" spans="2:13" ht="27.75" customHeight="1" x14ac:dyDescent="0.2">
      <c r="B44" s="1189"/>
      <c r="C44" s="1190"/>
      <c r="D44" s="106"/>
      <c r="E44" s="1193" t="s">
        <v>34</v>
      </c>
      <c r="F44" s="1193"/>
      <c r="G44" s="1193"/>
      <c r="H44" s="1194"/>
      <c r="I44" s="358">
        <v>180</v>
      </c>
      <c r="J44" s="359">
        <v>160</v>
      </c>
      <c r="K44" s="359">
        <v>151</v>
      </c>
      <c r="L44" s="359">
        <v>119</v>
      </c>
      <c r="M44" s="360">
        <v>79</v>
      </c>
    </row>
    <row r="45" spans="2:13" ht="27.75" customHeight="1" x14ac:dyDescent="0.2">
      <c r="B45" s="1189"/>
      <c r="C45" s="1190"/>
      <c r="D45" s="106"/>
      <c r="E45" s="1193" t="s">
        <v>35</v>
      </c>
      <c r="F45" s="1193"/>
      <c r="G45" s="1193"/>
      <c r="H45" s="1194"/>
      <c r="I45" s="358">
        <v>3494</v>
      </c>
      <c r="J45" s="359">
        <v>3491</v>
      </c>
      <c r="K45" s="359">
        <v>3448</v>
      </c>
      <c r="L45" s="359">
        <v>3428</v>
      </c>
      <c r="M45" s="360">
        <v>3436</v>
      </c>
    </row>
    <row r="46" spans="2:13" ht="27.75" customHeight="1" x14ac:dyDescent="0.2">
      <c r="B46" s="1189"/>
      <c r="C46" s="1190"/>
      <c r="D46" s="107"/>
      <c r="E46" s="1193" t="s">
        <v>36</v>
      </c>
      <c r="F46" s="1193"/>
      <c r="G46" s="1193"/>
      <c r="H46" s="1194"/>
      <c r="I46" s="358" t="s">
        <v>487</v>
      </c>
      <c r="J46" s="359" t="s">
        <v>487</v>
      </c>
      <c r="K46" s="359" t="s">
        <v>487</v>
      </c>
      <c r="L46" s="359" t="s">
        <v>487</v>
      </c>
      <c r="M46" s="360">
        <v>3</v>
      </c>
    </row>
    <row r="47" spans="2:13" ht="27.75" customHeight="1" x14ac:dyDescent="0.2">
      <c r="B47" s="1189"/>
      <c r="C47" s="1190"/>
      <c r="D47" s="108"/>
      <c r="E47" s="1203" t="s">
        <v>37</v>
      </c>
      <c r="F47" s="1204"/>
      <c r="G47" s="1204"/>
      <c r="H47" s="1205"/>
      <c r="I47" s="358" t="s">
        <v>487</v>
      </c>
      <c r="J47" s="359" t="s">
        <v>487</v>
      </c>
      <c r="K47" s="359" t="s">
        <v>487</v>
      </c>
      <c r="L47" s="359" t="s">
        <v>487</v>
      </c>
      <c r="M47" s="360" t="s">
        <v>487</v>
      </c>
    </row>
    <row r="48" spans="2:13" ht="27.75" customHeight="1" x14ac:dyDescent="0.2">
      <c r="B48" s="1189"/>
      <c r="C48" s="1190"/>
      <c r="D48" s="106"/>
      <c r="E48" s="1193" t="s">
        <v>38</v>
      </c>
      <c r="F48" s="1193"/>
      <c r="G48" s="1193"/>
      <c r="H48" s="1194"/>
      <c r="I48" s="358" t="s">
        <v>487</v>
      </c>
      <c r="J48" s="359" t="s">
        <v>487</v>
      </c>
      <c r="K48" s="359" t="s">
        <v>487</v>
      </c>
      <c r="L48" s="359" t="s">
        <v>487</v>
      </c>
      <c r="M48" s="360" t="s">
        <v>487</v>
      </c>
    </row>
    <row r="49" spans="2:13" ht="27.75" customHeight="1" x14ac:dyDescent="0.2">
      <c r="B49" s="1191"/>
      <c r="C49" s="1192"/>
      <c r="D49" s="106"/>
      <c r="E49" s="1193" t="s">
        <v>39</v>
      </c>
      <c r="F49" s="1193"/>
      <c r="G49" s="1193"/>
      <c r="H49" s="1194"/>
      <c r="I49" s="358" t="s">
        <v>487</v>
      </c>
      <c r="J49" s="359" t="s">
        <v>487</v>
      </c>
      <c r="K49" s="359" t="s">
        <v>487</v>
      </c>
      <c r="L49" s="359" t="s">
        <v>487</v>
      </c>
      <c r="M49" s="360" t="s">
        <v>487</v>
      </c>
    </row>
    <row r="50" spans="2:13" ht="27.75" customHeight="1" x14ac:dyDescent="0.2">
      <c r="B50" s="1187" t="s">
        <v>40</v>
      </c>
      <c r="C50" s="1188"/>
      <c r="D50" s="109"/>
      <c r="E50" s="1193" t="s">
        <v>41</v>
      </c>
      <c r="F50" s="1193"/>
      <c r="G50" s="1193"/>
      <c r="H50" s="1194"/>
      <c r="I50" s="358">
        <v>4295</v>
      </c>
      <c r="J50" s="359">
        <v>4214</v>
      </c>
      <c r="K50" s="359">
        <v>5511</v>
      </c>
      <c r="L50" s="359">
        <v>6096</v>
      </c>
      <c r="M50" s="360">
        <v>6580</v>
      </c>
    </row>
    <row r="51" spans="2:13" ht="27.75" customHeight="1" x14ac:dyDescent="0.2">
      <c r="B51" s="1189"/>
      <c r="C51" s="1190"/>
      <c r="D51" s="106"/>
      <c r="E51" s="1193" t="s">
        <v>42</v>
      </c>
      <c r="F51" s="1193"/>
      <c r="G51" s="1193"/>
      <c r="H51" s="1194"/>
      <c r="I51" s="358">
        <v>334</v>
      </c>
      <c r="J51" s="359">
        <v>279</v>
      </c>
      <c r="K51" s="359">
        <v>234</v>
      </c>
      <c r="L51" s="359">
        <v>190</v>
      </c>
      <c r="M51" s="360">
        <v>147</v>
      </c>
    </row>
    <row r="52" spans="2:13" ht="27.75" customHeight="1" x14ac:dyDescent="0.2">
      <c r="B52" s="1191"/>
      <c r="C52" s="1192"/>
      <c r="D52" s="106"/>
      <c r="E52" s="1193" t="s">
        <v>43</v>
      </c>
      <c r="F52" s="1193"/>
      <c r="G52" s="1193"/>
      <c r="H52" s="1194"/>
      <c r="I52" s="358">
        <v>17288</v>
      </c>
      <c r="J52" s="359">
        <v>16684</v>
      </c>
      <c r="K52" s="359">
        <v>16023</v>
      </c>
      <c r="L52" s="359">
        <v>15007</v>
      </c>
      <c r="M52" s="360">
        <v>14255</v>
      </c>
    </row>
    <row r="53" spans="2:13" ht="27.75" customHeight="1" thickBot="1" x14ac:dyDescent="0.25">
      <c r="B53" s="1195" t="s">
        <v>19</v>
      </c>
      <c r="C53" s="1196"/>
      <c r="D53" s="110"/>
      <c r="E53" s="1197" t="s">
        <v>44</v>
      </c>
      <c r="F53" s="1197"/>
      <c r="G53" s="1197"/>
      <c r="H53" s="1198"/>
      <c r="I53" s="361">
        <v>5644</v>
      </c>
      <c r="J53" s="362">
        <v>6343</v>
      </c>
      <c r="K53" s="362">
        <v>4379</v>
      </c>
      <c r="L53" s="362">
        <v>3375</v>
      </c>
      <c r="M53" s="363">
        <v>2334</v>
      </c>
    </row>
    <row r="54" spans="2:13" ht="27.75" customHeight="1" x14ac:dyDescent="0.2">
      <c r="B54" s="111"/>
      <c r="C54" s="112"/>
      <c r="D54" s="112"/>
      <c r="E54" s="113"/>
      <c r="F54" s="113"/>
      <c r="G54" s="113"/>
      <c r="H54" s="113"/>
      <c r="I54" s="114"/>
      <c r="J54" s="114"/>
      <c r="K54" s="114"/>
      <c r="L54" s="114"/>
      <c r="M54" s="114"/>
    </row>
    <row r="55" spans="2:13" ht="13.2" x14ac:dyDescent="0.2"/>
  </sheetData>
  <sheetProtection algorithmName="SHA-512" hashValue="1TjEg8zjlv6IHNLfBafo5btXnJSkDqpfe+KI+Dus6WThr7gUEfyWdu4iBLcelaKMuoFX2lGe6yunFzgeEOOXFg==" saltValue="iiSraZxP03QTjK5ssvieE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D1" zoomScale="70" zoomScaleNormal="70" zoomScaleSheetLayoutView="100" workbookViewId="0">
      <selection activeCell="C60" sqref="C60:E60"/>
    </sheetView>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45</v>
      </c>
    </row>
    <row r="54" spans="2:8" ht="29.25" customHeight="1" thickBot="1" x14ac:dyDescent="0.3">
      <c r="B54" s="116" t="s">
        <v>1</v>
      </c>
      <c r="C54" s="117"/>
      <c r="D54" s="117"/>
      <c r="E54" s="118" t="s">
        <v>2</v>
      </c>
      <c r="F54" s="119" t="s">
        <v>527</v>
      </c>
      <c r="G54" s="119" t="s">
        <v>528</v>
      </c>
      <c r="H54" s="120" t="s">
        <v>529</v>
      </c>
    </row>
    <row r="55" spans="2:8" ht="52.5" customHeight="1" x14ac:dyDescent="0.2">
      <c r="B55" s="121"/>
      <c r="C55" s="1214" t="s">
        <v>46</v>
      </c>
      <c r="D55" s="1214"/>
      <c r="E55" s="1215"/>
      <c r="F55" s="122">
        <v>2106</v>
      </c>
      <c r="G55" s="122">
        <v>2283</v>
      </c>
      <c r="H55" s="123">
        <v>2569</v>
      </c>
    </row>
    <row r="56" spans="2:8" ht="52.5" customHeight="1" x14ac:dyDescent="0.2">
      <c r="B56" s="124"/>
      <c r="C56" s="1216" t="s">
        <v>47</v>
      </c>
      <c r="D56" s="1216"/>
      <c r="E56" s="1217"/>
      <c r="F56" s="125">
        <v>883</v>
      </c>
      <c r="G56" s="125">
        <v>891</v>
      </c>
      <c r="H56" s="126">
        <v>950</v>
      </c>
    </row>
    <row r="57" spans="2:8" ht="53.25" customHeight="1" x14ac:dyDescent="0.2">
      <c r="B57" s="124"/>
      <c r="C57" s="1218" t="s">
        <v>48</v>
      </c>
      <c r="D57" s="1218"/>
      <c r="E57" s="1219"/>
      <c r="F57" s="127">
        <v>4023</v>
      </c>
      <c r="G57" s="127">
        <v>4231</v>
      </c>
      <c r="H57" s="128">
        <v>4322</v>
      </c>
    </row>
    <row r="58" spans="2:8" ht="45.75" customHeight="1" x14ac:dyDescent="0.2">
      <c r="B58" s="129"/>
      <c r="C58" s="1206" t="s">
        <v>556</v>
      </c>
      <c r="D58" s="1207"/>
      <c r="E58" s="1208"/>
      <c r="F58" s="130">
        <v>1872</v>
      </c>
      <c r="G58" s="130">
        <v>1849</v>
      </c>
      <c r="H58" s="131">
        <v>1810</v>
      </c>
    </row>
    <row r="59" spans="2:8" ht="45.75" customHeight="1" x14ac:dyDescent="0.2">
      <c r="B59" s="129"/>
      <c r="C59" s="1206" t="s">
        <v>557</v>
      </c>
      <c r="D59" s="1207"/>
      <c r="E59" s="1208"/>
      <c r="F59" s="130">
        <v>1540</v>
      </c>
      <c r="G59" s="130">
        <v>1707</v>
      </c>
      <c r="H59" s="131">
        <v>1617</v>
      </c>
    </row>
    <row r="60" spans="2:8" ht="45.75" customHeight="1" x14ac:dyDescent="0.2">
      <c r="B60" s="129"/>
      <c r="C60" s="1206" t="s">
        <v>558</v>
      </c>
      <c r="D60" s="1207"/>
      <c r="E60" s="1208"/>
      <c r="F60" s="130">
        <v>175</v>
      </c>
      <c r="G60" s="130">
        <v>288</v>
      </c>
      <c r="H60" s="131">
        <v>529</v>
      </c>
    </row>
    <row r="61" spans="2:8" ht="45.75" customHeight="1" x14ac:dyDescent="0.2">
      <c r="B61" s="129"/>
      <c r="C61" s="1206" t="s">
        <v>559</v>
      </c>
      <c r="D61" s="1207"/>
      <c r="E61" s="1208"/>
      <c r="F61" s="130">
        <v>100</v>
      </c>
      <c r="G61" s="130">
        <v>103</v>
      </c>
      <c r="H61" s="131">
        <v>104</v>
      </c>
    </row>
    <row r="62" spans="2:8" ht="45.75" customHeight="1" thickBot="1" x14ac:dyDescent="0.25">
      <c r="B62" s="132"/>
      <c r="C62" s="1209" t="s">
        <v>560</v>
      </c>
      <c r="D62" s="1210"/>
      <c r="E62" s="1211"/>
      <c r="F62" s="133">
        <v>40</v>
      </c>
      <c r="G62" s="133">
        <v>58</v>
      </c>
      <c r="H62" s="134">
        <v>90</v>
      </c>
    </row>
    <row r="63" spans="2:8" ht="52.5" customHeight="1" thickBot="1" x14ac:dyDescent="0.25">
      <c r="B63" s="135"/>
      <c r="C63" s="1212" t="s">
        <v>49</v>
      </c>
      <c r="D63" s="1212"/>
      <c r="E63" s="1213"/>
      <c r="F63" s="136">
        <v>7013</v>
      </c>
      <c r="G63" s="136">
        <v>7405</v>
      </c>
      <c r="H63" s="137">
        <v>7840</v>
      </c>
    </row>
    <row r="64" spans="2:8" ht="13.2" x14ac:dyDescent="0.2"/>
  </sheetData>
  <sheetProtection algorithmName="SHA-512" hashValue="Y4lil9K3aTMHshD8gyyz9/r+0VIizWjAIOmF35CpQjvzzCM8pDrUf3aYEj62+ph9f919vRE/Uaw0a5N3LsizJA==" saltValue="boO4J07BsDbTuADgn5knj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50</v>
      </c>
      <c r="E2" s="149"/>
      <c r="F2" s="150" t="s">
        <v>524</v>
      </c>
      <c r="G2" s="151"/>
      <c r="H2" s="152"/>
    </row>
    <row r="3" spans="1:8" x14ac:dyDescent="0.2">
      <c r="A3" s="148" t="s">
        <v>517</v>
      </c>
      <c r="B3" s="153"/>
      <c r="C3" s="154"/>
      <c r="D3" s="155">
        <v>52249</v>
      </c>
      <c r="E3" s="156"/>
      <c r="F3" s="157">
        <v>132981</v>
      </c>
      <c r="G3" s="158"/>
      <c r="H3" s="159"/>
    </row>
    <row r="4" spans="1:8" x14ac:dyDescent="0.2">
      <c r="A4" s="160"/>
      <c r="B4" s="161"/>
      <c r="C4" s="162"/>
      <c r="D4" s="163">
        <v>40108</v>
      </c>
      <c r="E4" s="164"/>
      <c r="F4" s="165">
        <v>56973</v>
      </c>
      <c r="G4" s="166"/>
      <c r="H4" s="167"/>
    </row>
    <row r="5" spans="1:8" x14ac:dyDescent="0.2">
      <c r="A5" s="148" t="s">
        <v>519</v>
      </c>
      <c r="B5" s="153"/>
      <c r="C5" s="154"/>
      <c r="D5" s="155">
        <v>61793</v>
      </c>
      <c r="E5" s="156"/>
      <c r="F5" s="157">
        <v>128523</v>
      </c>
      <c r="G5" s="158"/>
      <c r="H5" s="159"/>
    </row>
    <row r="6" spans="1:8" x14ac:dyDescent="0.2">
      <c r="A6" s="160"/>
      <c r="B6" s="161"/>
      <c r="C6" s="162"/>
      <c r="D6" s="163">
        <v>50806</v>
      </c>
      <c r="E6" s="164"/>
      <c r="F6" s="165">
        <v>56792</v>
      </c>
      <c r="G6" s="166"/>
      <c r="H6" s="167"/>
    </row>
    <row r="7" spans="1:8" x14ac:dyDescent="0.2">
      <c r="A7" s="148" t="s">
        <v>520</v>
      </c>
      <c r="B7" s="153"/>
      <c r="C7" s="154"/>
      <c r="D7" s="155">
        <v>51014</v>
      </c>
      <c r="E7" s="156"/>
      <c r="F7" s="157">
        <v>92919</v>
      </c>
      <c r="G7" s="158"/>
      <c r="H7" s="159"/>
    </row>
    <row r="8" spans="1:8" x14ac:dyDescent="0.2">
      <c r="A8" s="160"/>
      <c r="B8" s="161"/>
      <c r="C8" s="162"/>
      <c r="D8" s="163">
        <v>41224</v>
      </c>
      <c r="E8" s="164"/>
      <c r="F8" s="165">
        <v>54128</v>
      </c>
      <c r="G8" s="166"/>
      <c r="H8" s="167"/>
    </row>
    <row r="9" spans="1:8" x14ac:dyDescent="0.2">
      <c r="A9" s="148" t="s">
        <v>521</v>
      </c>
      <c r="B9" s="153"/>
      <c r="C9" s="154"/>
      <c r="D9" s="155">
        <v>60656</v>
      </c>
      <c r="E9" s="156"/>
      <c r="F9" s="157">
        <v>103663</v>
      </c>
      <c r="G9" s="158"/>
      <c r="H9" s="159"/>
    </row>
    <row r="10" spans="1:8" x14ac:dyDescent="0.2">
      <c r="A10" s="160"/>
      <c r="B10" s="161"/>
      <c r="C10" s="162"/>
      <c r="D10" s="163">
        <v>48078</v>
      </c>
      <c r="E10" s="164"/>
      <c r="F10" s="165">
        <v>64346</v>
      </c>
      <c r="G10" s="166"/>
      <c r="H10" s="167"/>
    </row>
    <row r="11" spans="1:8" x14ac:dyDescent="0.2">
      <c r="A11" s="148" t="s">
        <v>522</v>
      </c>
      <c r="B11" s="153"/>
      <c r="C11" s="154"/>
      <c r="D11" s="155">
        <v>65648</v>
      </c>
      <c r="E11" s="156"/>
      <c r="F11" s="157">
        <v>92012</v>
      </c>
      <c r="G11" s="158"/>
      <c r="H11" s="159"/>
    </row>
    <row r="12" spans="1:8" x14ac:dyDescent="0.2">
      <c r="A12" s="160"/>
      <c r="B12" s="161"/>
      <c r="C12" s="168"/>
      <c r="D12" s="163">
        <v>42930</v>
      </c>
      <c r="E12" s="164"/>
      <c r="F12" s="165">
        <v>61382</v>
      </c>
      <c r="G12" s="166"/>
      <c r="H12" s="167"/>
    </row>
    <row r="13" spans="1:8" x14ac:dyDescent="0.2">
      <c r="A13" s="148"/>
      <c r="B13" s="153"/>
      <c r="C13" s="169"/>
      <c r="D13" s="170">
        <v>58272</v>
      </c>
      <c r="E13" s="171"/>
      <c r="F13" s="172">
        <v>110020</v>
      </c>
      <c r="G13" s="173"/>
      <c r="H13" s="159"/>
    </row>
    <row r="14" spans="1:8" x14ac:dyDescent="0.2">
      <c r="A14" s="160"/>
      <c r="B14" s="161"/>
      <c r="C14" s="162"/>
      <c r="D14" s="163">
        <v>44629</v>
      </c>
      <c r="E14" s="164"/>
      <c r="F14" s="165">
        <v>58724</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4.83</v>
      </c>
      <c r="C19" s="174">
        <f>ROUND(VALUE(SUBSTITUTE(実質収支比率等に係る経年分析!G$48,"▲","-")),2)</f>
        <v>6.15</v>
      </c>
      <c r="D19" s="174">
        <f>ROUND(VALUE(SUBSTITUTE(実質収支比率等に係る経年分析!H$48,"▲","-")),2)</f>
        <v>4.78</v>
      </c>
      <c r="E19" s="174">
        <f>ROUND(VALUE(SUBSTITUTE(実質収支比率等に係る経年分析!I$48,"▲","-")),2)</f>
        <v>5.82</v>
      </c>
      <c r="F19" s="174">
        <f>ROUND(VALUE(SUBSTITUTE(実質収支比率等に係る経年分析!J$48,"▲","-")),2)</f>
        <v>7.06</v>
      </c>
    </row>
    <row r="20" spans="1:11" x14ac:dyDescent="0.2">
      <c r="A20" s="174" t="s">
        <v>53</v>
      </c>
      <c r="B20" s="174">
        <f>ROUND(VALUE(SUBSTITUTE(実質収支比率等に係る経年分析!F$47,"▲","-")),2)</f>
        <v>16.239999999999998</v>
      </c>
      <c r="C20" s="174">
        <f>ROUND(VALUE(SUBSTITUTE(実質収支比率等に係る経年分析!G$47,"▲","-")),2)</f>
        <v>15.21</v>
      </c>
      <c r="D20" s="174">
        <f>ROUND(VALUE(SUBSTITUTE(実質収支比率等に係る経年分析!H$47,"▲","-")),2)</f>
        <v>18.559999999999999</v>
      </c>
      <c r="E20" s="174">
        <f>ROUND(VALUE(SUBSTITUTE(実質収支比率等に係る経年分析!I$47,"▲","-")),2)</f>
        <v>20.66</v>
      </c>
      <c r="F20" s="174">
        <f>ROUND(VALUE(SUBSTITUTE(実質収支比率等に係る経年分析!J$47,"▲","-")),2)</f>
        <v>23.31</v>
      </c>
    </row>
    <row r="21" spans="1:11" x14ac:dyDescent="0.2">
      <c r="A21" s="174" t="s">
        <v>54</v>
      </c>
      <c r="B21" s="174">
        <f>IF(ISNUMBER(VALUE(SUBSTITUTE(実質収支比率等に係る経年分析!F$49,"▲","-"))),ROUND(VALUE(SUBSTITUTE(実質収支比率等に係る経年分析!F$49,"▲","-")),2),NA())</f>
        <v>0.32</v>
      </c>
      <c r="C21" s="174">
        <f>IF(ISNUMBER(VALUE(SUBSTITUTE(実質収支比率等に係る経年分析!G$49,"▲","-"))),ROUND(VALUE(SUBSTITUTE(実質収支比率等に係る経年分析!G$49,"▲","-")),2),NA())</f>
        <v>0.85</v>
      </c>
      <c r="D21" s="174">
        <f>IF(ISNUMBER(VALUE(SUBSTITUTE(実質収支比率等に係る経年分析!H$49,"▲","-"))),ROUND(VALUE(SUBSTITUTE(実質収支比率等に係る経年分析!H$49,"▲","-")),2),NA())</f>
        <v>2.74</v>
      </c>
      <c r="E21" s="174">
        <f>IF(ISNUMBER(VALUE(SUBSTITUTE(実質収支比率等に係る経年分析!I$49,"▲","-"))),ROUND(VALUE(SUBSTITUTE(実質収支比率等に係る経年分析!I$49,"▲","-")),2),NA())</f>
        <v>2.5099999999999998</v>
      </c>
      <c r="F21" s="174">
        <f>IF(ISNUMBER(VALUE(SUBSTITUTE(実質収支比率等に係る経年分析!J$49,"▲","-"))),ROUND(VALUE(SUBSTITUTE(実質収支比率等に係る経年分析!J$49,"▲","-")),2),NA())</f>
        <v>3.82</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3.21</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2">
      <c r="A30" s="175" t="str">
        <f>IF(連結実質赤字比率に係る赤字・黒字の構成分析!C$40="",NA(),連結実質赤字比率に係る赤字・黒字の構成分析!C$40)</f>
        <v>介護サービス事業特別会計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0.02</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0.02</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0.02</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0.01</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2">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0.01</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0.01</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0.01</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0.03</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0.02</v>
      </c>
    </row>
    <row r="32" spans="1:11" x14ac:dyDescent="0.2">
      <c r="A32" s="175" t="str">
        <f>IF(連結実質赤字比率に係る赤字・黒字の構成分析!C$38="",NA(),連結実質赤字比率に係る赤字・黒字の構成分析!C$38)</f>
        <v>国民健康保険特別会計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0.06</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0.21</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0.12</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0.19</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0.09</v>
      </c>
    </row>
    <row r="33" spans="1:16" x14ac:dyDescent="0.2">
      <c r="A33" s="175" t="str">
        <f>IF(連結実質赤字比率に係る赤字・黒字の構成分析!C$37="",NA(),連結実質赤字比率に係る赤字・黒字の構成分析!C$37)</f>
        <v>介護保険特別会計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1.4</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1.55</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1.54</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2.42</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1.44</v>
      </c>
    </row>
    <row r="34" spans="1:16" x14ac:dyDescent="0.2">
      <c r="A34" s="175" t="str">
        <f>IF(連結実質赤字比率に係る赤字・黒字の構成分析!C$36="",NA(),連結実質赤字比率に係る赤字・黒字の構成分析!C$36)</f>
        <v>下水道事業会計</v>
      </c>
      <c r="B34" s="175" t="e">
        <f>IF(ROUND(VALUE(SUBSTITUTE(連結実質赤字比率に係る赤字・黒字の構成分析!F$36,"▲", "-")), 2) &lt; 0, ABS(ROUND(VALUE(SUBSTITUTE(連結実質赤字比率に係る赤字・黒字の構成分析!F$36,"▲", "-")), 2)), NA())</f>
        <v>#VALUE!</v>
      </c>
      <c r="C34" s="175" t="e">
        <f>IF(ROUND(VALUE(SUBSTITUTE(連結実質赤字比率に係る赤字・黒字の構成分析!F$36,"▲", "-")), 2) &gt;= 0, ABS(ROUND(VALUE(SUBSTITUTE(連結実質赤字比率に係る赤字・黒字の構成分析!F$36,"▲", "-")), 2)), NA())</f>
        <v>#VALUE!</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1.22</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2.19</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2.4900000000000002</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2.38</v>
      </c>
    </row>
    <row r="35" spans="1:16" x14ac:dyDescent="0.2">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4.3600000000000003</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4.47</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4.8499999999999996</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5.1100000000000003</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5.39</v>
      </c>
    </row>
    <row r="36" spans="1:16" x14ac:dyDescent="0.2">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4.83</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6.15</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4.7699999999999996</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5.81</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7.06</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1689</v>
      </c>
      <c r="E42" s="176"/>
      <c r="F42" s="176"/>
      <c r="G42" s="176">
        <f>'実質公債費比率（分子）の構造'!L$52</f>
        <v>1706</v>
      </c>
      <c r="H42" s="176"/>
      <c r="I42" s="176"/>
      <c r="J42" s="176">
        <f>'実質公債費比率（分子）の構造'!M$52</f>
        <v>1729</v>
      </c>
      <c r="K42" s="176"/>
      <c r="L42" s="176"/>
      <c r="M42" s="176">
        <f>'実質公債費比率（分子）の構造'!N$52</f>
        <v>1734</v>
      </c>
      <c r="N42" s="176"/>
      <c r="O42" s="176"/>
      <c r="P42" s="176">
        <f>'実質公債費比率（分子）の構造'!O$52</f>
        <v>1623</v>
      </c>
    </row>
    <row r="43" spans="1:16" x14ac:dyDescent="0.2">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62</v>
      </c>
      <c r="B44" s="176" t="str">
        <f>'実質公債費比率（分子）の構造'!K$50</f>
        <v>-</v>
      </c>
      <c r="C44" s="176"/>
      <c r="D44" s="176"/>
      <c r="E44" s="176">
        <f>'実質公債費比率（分子）の構造'!L$50</f>
        <v>56</v>
      </c>
      <c r="F44" s="176"/>
      <c r="G44" s="176"/>
      <c r="H44" s="176">
        <f>'実質公債費比率（分子）の構造'!M$50</f>
        <v>56</v>
      </c>
      <c r="I44" s="176"/>
      <c r="J44" s="176"/>
      <c r="K44" s="176">
        <f>'実質公債費比率（分子）の構造'!N$50</f>
        <v>56</v>
      </c>
      <c r="L44" s="176"/>
      <c r="M44" s="176"/>
      <c r="N44" s="176">
        <f>'実質公債費比率（分子）の構造'!O$50</f>
        <v>56</v>
      </c>
      <c r="O44" s="176"/>
      <c r="P44" s="176"/>
    </row>
    <row r="45" spans="1:16" x14ac:dyDescent="0.2">
      <c r="A45" s="176" t="s">
        <v>63</v>
      </c>
      <c r="B45" s="176">
        <f>'実質公債費比率（分子）の構造'!K$49</f>
        <v>30</v>
      </c>
      <c r="C45" s="176"/>
      <c r="D45" s="176"/>
      <c r="E45" s="176">
        <f>'実質公債費比率（分子）の構造'!L$49</f>
        <v>32</v>
      </c>
      <c r="F45" s="176"/>
      <c r="G45" s="176"/>
      <c r="H45" s="176">
        <f>'実質公債費比率（分子）の構造'!M$49</f>
        <v>32</v>
      </c>
      <c r="I45" s="176"/>
      <c r="J45" s="176"/>
      <c r="K45" s="176">
        <f>'実質公債費比率（分子）の構造'!N$49</f>
        <v>36</v>
      </c>
      <c r="L45" s="176"/>
      <c r="M45" s="176"/>
      <c r="N45" s="176">
        <f>'実質公債費比率（分子）の構造'!O$49</f>
        <v>39</v>
      </c>
      <c r="O45" s="176"/>
      <c r="P45" s="176"/>
    </row>
    <row r="46" spans="1:16" x14ac:dyDescent="0.2">
      <c r="A46" s="176" t="s">
        <v>64</v>
      </c>
      <c r="B46" s="176">
        <f>'実質公債費比率（分子）の構造'!K$48</f>
        <v>479</v>
      </c>
      <c r="C46" s="176"/>
      <c r="D46" s="176"/>
      <c r="E46" s="176">
        <f>'実質公債費比率（分子）の構造'!L$48</f>
        <v>487</v>
      </c>
      <c r="F46" s="176"/>
      <c r="G46" s="176"/>
      <c r="H46" s="176">
        <f>'実質公債費比率（分子）の構造'!M$48</f>
        <v>452</v>
      </c>
      <c r="I46" s="176"/>
      <c r="J46" s="176"/>
      <c r="K46" s="176">
        <f>'実質公債費比率（分子）の構造'!N$48</f>
        <v>466</v>
      </c>
      <c r="L46" s="176"/>
      <c r="M46" s="176"/>
      <c r="N46" s="176">
        <f>'実質公債費比率（分子）の構造'!O$48</f>
        <v>399</v>
      </c>
      <c r="O46" s="176"/>
      <c r="P46" s="176"/>
    </row>
    <row r="47" spans="1:16" x14ac:dyDescent="0.2">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1867</v>
      </c>
      <c r="C49" s="176"/>
      <c r="D49" s="176"/>
      <c r="E49" s="176">
        <f>'実質公債費比率（分子）の構造'!L$45</f>
        <v>1959</v>
      </c>
      <c r="F49" s="176"/>
      <c r="G49" s="176"/>
      <c r="H49" s="176">
        <f>'実質公債費比率（分子）の構造'!M$45</f>
        <v>2002</v>
      </c>
      <c r="I49" s="176"/>
      <c r="J49" s="176"/>
      <c r="K49" s="176">
        <f>'実質公債費比率（分子）の構造'!N$45</f>
        <v>2010</v>
      </c>
      <c r="L49" s="176"/>
      <c r="M49" s="176"/>
      <c r="N49" s="176">
        <f>'実質公債費比率（分子）の構造'!O$45</f>
        <v>1919</v>
      </c>
      <c r="O49" s="176"/>
      <c r="P49" s="176"/>
    </row>
    <row r="50" spans="1:16" x14ac:dyDescent="0.2">
      <c r="A50" s="176" t="s">
        <v>67</v>
      </c>
      <c r="B50" s="176" t="e">
        <f>NA()</f>
        <v>#N/A</v>
      </c>
      <c r="C50" s="176">
        <f>IF(ISNUMBER('実質公債費比率（分子）の構造'!K$53),'実質公債費比率（分子）の構造'!K$53,NA())</f>
        <v>687</v>
      </c>
      <c r="D50" s="176" t="e">
        <f>NA()</f>
        <v>#N/A</v>
      </c>
      <c r="E50" s="176" t="e">
        <f>NA()</f>
        <v>#N/A</v>
      </c>
      <c r="F50" s="176">
        <f>IF(ISNUMBER('実質公債費比率（分子）の構造'!L$53),'実質公債費比率（分子）の構造'!L$53,NA())</f>
        <v>828</v>
      </c>
      <c r="G50" s="176" t="e">
        <f>NA()</f>
        <v>#N/A</v>
      </c>
      <c r="H50" s="176" t="e">
        <f>NA()</f>
        <v>#N/A</v>
      </c>
      <c r="I50" s="176">
        <f>IF(ISNUMBER('実質公債費比率（分子）の構造'!M$53),'実質公債費比率（分子）の構造'!M$53,NA())</f>
        <v>813</v>
      </c>
      <c r="J50" s="176" t="e">
        <f>NA()</f>
        <v>#N/A</v>
      </c>
      <c r="K50" s="176" t="e">
        <f>NA()</f>
        <v>#N/A</v>
      </c>
      <c r="L50" s="176">
        <f>IF(ISNUMBER('実質公債費比率（分子）の構造'!N$53),'実質公債費比率（分子）の構造'!N$53,NA())</f>
        <v>834</v>
      </c>
      <c r="M50" s="176" t="e">
        <f>NA()</f>
        <v>#N/A</v>
      </c>
      <c r="N50" s="176" t="e">
        <f>NA()</f>
        <v>#N/A</v>
      </c>
      <c r="O50" s="176">
        <f>IF(ISNUMBER('実質公債費比率（分子）の構造'!O$53),'実質公債費比率（分子）の構造'!O$53,NA())</f>
        <v>790</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17288</v>
      </c>
      <c r="E56" s="175"/>
      <c r="F56" s="175"/>
      <c r="G56" s="175">
        <f>'将来負担比率（分子）の構造'!J$52</f>
        <v>16684</v>
      </c>
      <c r="H56" s="175"/>
      <c r="I56" s="175"/>
      <c r="J56" s="175">
        <f>'将来負担比率（分子）の構造'!K$52</f>
        <v>16023</v>
      </c>
      <c r="K56" s="175"/>
      <c r="L56" s="175"/>
      <c r="M56" s="175">
        <f>'将来負担比率（分子）の構造'!L$52</f>
        <v>15007</v>
      </c>
      <c r="N56" s="175"/>
      <c r="O56" s="175"/>
      <c r="P56" s="175">
        <f>'将来負担比率（分子）の構造'!M$52</f>
        <v>14255</v>
      </c>
    </row>
    <row r="57" spans="1:16" x14ac:dyDescent="0.2">
      <c r="A57" s="175" t="s">
        <v>42</v>
      </c>
      <c r="B57" s="175"/>
      <c r="C57" s="175"/>
      <c r="D57" s="175">
        <f>'将来負担比率（分子）の構造'!I$51</f>
        <v>334</v>
      </c>
      <c r="E57" s="175"/>
      <c r="F57" s="175"/>
      <c r="G57" s="175">
        <f>'将来負担比率（分子）の構造'!J$51</f>
        <v>279</v>
      </c>
      <c r="H57" s="175"/>
      <c r="I57" s="175"/>
      <c r="J57" s="175">
        <f>'将来負担比率（分子）の構造'!K$51</f>
        <v>234</v>
      </c>
      <c r="K57" s="175"/>
      <c r="L57" s="175"/>
      <c r="M57" s="175">
        <f>'将来負担比率（分子）の構造'!L$51</f>
        <v>190</v>
      </c>
      <c r="N57" s="175"/>
      <c r="O57" s="175"/>
      <c r="P57" s="175">
        <f>'将来負担比率（分子）の構造'!M$51</f>
        <v>147</v>
      </c>
    </row>
    <row r="58" spans="1:16" x14ac:dyDescent="0.2">
      <c r="A58" s="175" t="s">
        <v>41</v>
      </c>
      <c r="B58" s="175"/>
      <c r="C58" s="175"/>
      <c r="D58" s="175">
        <f>'将来負担比率（分子）の構造'!I$50</f>
        <v>4295</v>
      </c>
      <c r="E58" s="175"/>
      <c r="F58" s="175"/>
      <c r="G58" s="175">
        <f>'将来負担比率（分子）の構造'!J$50</f>
        <v>4214</v>
      </c>
      <c r="H58" s="175"/>
      <c r="I58" s="175"/>
      <c r="J58" s="175">
        <f>'将来負担比率（分子）の構造'!K$50</f>
        <v>5511</v>
      </c>
      <c r="K58" s="175"/>
      <c r="L58" s="175"/>
      <c r="M58" s="175">
        <f>'将来負担比率（分子）の構造'!L$50</f>
        <v>6096</v>
      </c>
      <c r="N58" s="175"/>
      <c r="O58" s="175"/>
      <c r="P58" s="175">
        <f>'将来負担比率（分子）の構造'!M$50</f>
        <v>6580</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f>'将来負担比率（分子）の構造'!M$46</f>
        <v>3</v>
      </c>
      <c r="O61" s="175"/>
      <c r="P61" s="175"/>
    </row>
    <row r="62" spans="1:16" x14ac:dyDescent="0.2">
      <c r="A62" s="175" t="s">
        <v>35</v>
      </c>
      <c r="B62" s="175">
        <f>'将来負担比率（分子）の構造'!I$45</f>
        <v>3494</v>
      </c>
      <c r="C62" s="175"/>
      <c r="D62" s="175"/>
      <c r="E62" s="175">
        <f>'将来負担比率（分子）の構造'!J$45</f>
        <v>3491</v>
      </c>
      <c r="F62" s="175"/>
      <c r="G62" s="175"/>
      <c r="H62" s="175">
        <f>'将来負担比率（分子）の構造'!K$45</f>
        <v>3448</v>
      </c>
      <c r="I62" s="175"/>
      <c r="J62" s="175"/>
      <c r="K62" s="175">
        <f>'将来負担比率（分子）の構造'!L$45</f>
        <v>3428</v>
      </c>
      <c r="L62" s="175"/>
      <c r="M62" s="175"/>
      <c r="N62" s="175">
        <f>'将来負担比率（分子）の構造'!M$45</f>
        <v>3436</v>
      </c>
      <c r="O62" s="175"/>
      <c r="P62" s="175"/>
    </row>
    <row r="63" spans="1:16" x14ac:dyDescent="0.2">
      <c r="A63" s="175" t="s">
        <v>34</v>
      </c>
      <c r="B63" s="175">
        <f>'将来負担比率（分子）の構造'!I$44</f>
        <v>180</v>
      </c>
      <c r="C63" s="175"/>
      <c r="D63" s="175"/>
      <c r="E63" s="175">
        <f>'将来負担比率（分子）の構造'!J$44</f>
        <v>160</v>
      </c>
      <c r="F63" s="175"/>
      <c r="G63" s="175"/>
      <c r="H63" s="175">
        <f>'将来負担比率（分子）の構造'!K$44</f>
        <v>151</v>
      </c>
      <c r="I63" s="175"/>
      <c r="J63" s="175"/>
      <c r="K63" s="175">
        <f>'将来負担比率（分子）の構造'!L$44</f>
        <v>119</v>
      </c>
      <c r="L63" s="175"/>
      <c r="M63" s="175"/>
      <c r="N63" s="175">
        <f>'将来負担比率（分子）の構造'!M$44</f>
        <v>79</v>
      </c>
      <c r="O63" s="175"/>
      <c r="P63" s="175"/>
    </row>
    <row r="64" spans="1:16" x14ac:dyDescent="0.2">
      <c r="A64" s="175" t="s">
        <v>33</v>
      </c>
      <c r="B64" s="175">
        <f>'将来負担比率（分子）の構造'!I$43</f>
        <v>5412</v>
      </c>
      <c r="C64" s="175"/>
      <c r="D64" s="175"/>
      <c r="E64" s="175">
        <f>'将来負担比率（分子）の構造'!J$43</f>
        <v>5156</v>
      </c>
      <c r="F64" s="175"/>
      <c r="G64" s="175"/>
      <c r="H64" s="175">
        <f>'将来負担比率（分子）の構造'!K$43</f>
        <v>4838</v>
      </c>
      <c r="I64" s="175"/>
      <c r="J64" s="175"/>
      <c r="K64" s="175">
        <f>'将来負担比率（分子）の構造'!L$43</f>
        <v>4544</v>
      </c>
      <c r="L64" s="175"/>
      <c r="M64" s="175"/>
      <c r="N64" s="175">
        <f>'将来負担比率（分子）の構造'!M$43</f>
        <v>4045</v>
      </c>
      <c r="O64" s="175"/>
      <c r="P64" s="175"/>
    </row>
    <row r="65" spans="1:16" x14ac:dyDescent="0.2">
      <c r="A65" s="175" t="s">
        <v>32</v>
      </c>
      <c r="B65" s="175" t="str">
        <f>'将来負担比率（分子）の構造'!I$42</f>
        <v>-</v>
      </c>
      <c r="C65" s="175"/>
      <c r="D65" s="175"/>
      <c r="E65" s="175">
        <f>'将来負担比率（分子）の構造'!J$42</f>
        <v>889</v>
      </c>
      <c r="F65" s="175"/>
      <c r="G65" s="175"/>
      <c r="H65" s="175">
        <f>'将来負担比率（分子）の構造'!K$42</f>
        <v>834</v>
      </c>
      <c r="I65" s="175"/>
      <c r="J65" s="175"/>
      <c r="K65" s="175">
        <f>'将来負担比率（分子）の構造'!L$42</f>
        <v>778</v>
      </c>
      <c r="L65" s="175"/>
      <c r="M65" s="175"/>
      <c r="N65" s="175">
        <f>'将来負担比率（分子）の構造'!M$42</f>
        <v>723</v>
      </c>
      <c r="O65" s="175"/>
      <c r="P65" s="175"/>
    </row>
    <row r="66" spans="1:16" x14ac:dyDescent="0.2">
      <c r="A66" s="175" t="s">
        <v>31</v>
      </c>
      <c r="B66" s="175">
        <f>'将来負担比率（分子）の構造'!I$41</f>
        <v>18475</v>
      </c>
      <c r="C66" s="175"/>
      <c r="D66" s="175"/>
      <c r="E66" s="175">
        <f>'将来負担比率（分子）の構造'!J$41</f>
        <v>17824</v>
      </c>
      <c r="F66" s="175"/>
      <c r="G66" s="175"/>
      <c r="H66" s="175">
        <f>'将来負担比率（分子）の構造'!K$41</f>
        <v>16877</v>
      </c>
      <c r="I66" s="175"/>
      <c r="J66" s="175"/>
      <c r="K66" s="175">
        <f>'将来負担比率（分子）の構造'!L$41</f>
        <v>15800</v>
      </c>
      <c r="L66" s="175"/>
      <c r="M66" s="175"/>
      <c r="N66" s="175">
        <f>'将来負担比率（分子）の構造'!M$41</f>
        <v>15030</v>
      </c>
      <c r="O66" s="175"/>
      <c r="P66" s="175"/>
    </row>
    <row r="67" spans="1:16" x14ac:dyDescent="0.2">
      <c r="A67" s="175" t="s">
        <v>71</v>
      </c>
      <c r="B67" s="175" t="e">
        <f>NA()</f>
        <v>#N/A</v>
      </c>
      <c r="C67" s="175">
        <f>IF(ISNUMBER('将来負担比率（分子）の構造'!I$53), IF('将来負担比率（分子）の構造'!I$53 &lt; 0, 0, '将来負担比率（分子）の構造'!I$53), NA())</f>
        <v>5644</v>
      </c>
      <c r="D67" s="175" t="e">
        <f>NA()</f>
        <v>#N/A</v>
      </c>
      <c r="E67" s="175" t="e">
        <f>NA()</f>
        <v>#N/A</v>
      </c>
      <c r="F67" s="175">
        <f>IF(ISNUMBER('将来負担比率（分子）の構造'!J$53), IF('将来負担比率（分子）の構造'!J$53 &lt; 0, 0, '将来負担比率（分子）の構造'!J$53), NA())</f>
        <v>6343</v>
      </c>
      <c r="G67" s="175" t="e">
        <f>NA()</f>
        <v>#N/A</v>
      </c>
      <c r="H67" s="175" t="e">
        <f>NA()</f>
        <v>#N/A</v>
      </c>
      <c r="I67" s="175">
        <f>IF(ISNUMBER('将来負担比率（分子）の構造'!K$53), IF('将来負担比率（分子）の構造'!K$53 &lt; 0, 0, '将来負担比率（分子）の構造'!K$53), NA())</f>
        <v>4379</v>
      </c>
      <c r="J67" s="175" t="e">
        <f>NA()</f>
        <v>#N/A</v>
      </c>
      <c r="K67" s="175" t="e">
        <f>NA()</f>
        <v>#N/A</v>
      </c>
      <c r="L67" s="175">
        <f>IF(ISNUMBER('将来負担比率（分子）の構造'!L$53), IF('将来負担比率（分子）の構造'!L$53 &lt; 0, 0, '将来負担比率（分子）の構造'!L$53), NA())</f>
        <v>3375</v>
      </c>
      <c r="M67" s="175" t="e">
        <f>NA()</f>
        <v>#N/A</v>
      </c>
      <c r="N67" s="175" t="e">
        <f>NA()</f>
        <v>#N/A</v>
      </c>
      <c r="O67" s="175">
        <f>IF(ISNUMBER('将来負担比率（分子）の構造'!M$53), IF('将来負担比率（分子）の構造'!M$53 &lt; 0, 0, '将来負担比率（分子）の構造'!M$53), NA())</f>
        <v>2334</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2106</v>
      </c>
      <c r="C72" s="179">
        <f>基金残高に係る経年分析!G55</f>
        <v>2283</v>
      </c>
      <c r="D72" s="179">
        <f>基金残高に係る経年分析!H55</f>
        <v>2569</v>
      </c>
    </row>
    <row r="73" spans="1:16" x14ac:dyDescent="0.2">
      <c r="A73" s="178" t="s">
        <v>74</v>
      </c>
      <c r="B73" s="179">
        <f>基金残高に係る経年分析!F56</f>
        <v>883</v>
      </c>
      <c r="C73" s="179">
        <f>基金残高に係る経年分析!G56</f>
        <v>891</v>
      </c>
      <c r="D73" s="179">
        <f>基金残高に係る経年分析!H56</f>
        <v>950</v>
      </c>
    </row>
    <row r="74" spans="1:16" x14ac:dyDescent="0.2">
      <c r="A74" s="178" t="s">
        <v>75</v>
      </c>
      <c r="B74" s="179">
        <f>基金残高に係る経年分析!F57</f>
        <v>4023</v>
      </c>
      <c r="C74" s="179">
        <f>基金残高に係る経年分析!G57</f>
        <v>4231</v>
      </c>
      <c r="D74" s="179">
        <f>基金残高に係る経年分析!H57</f>
        <v>4322</v>
      </c>
    </row>
  </sheetData>
  <sheetProtection algorithmName="SHA-512" hashValue="PLoGLq0kI+NQ29Xx8TDo4/gE71tPtkeXXjUYTtDkv4RaRXuy0EZynVYIfmAI4kGzTAqdyNXhJAYsDq5NUeWWHg==" saltValue="P0jVjxmXVzYPIxjzFru6G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2025-02-19T01:10:37Z</dcterms:created>
  <dcterms:modified xsi:type="dcterms:W3CDTF">2025-03-26T00:13:23Z</dcterms:modified>
  <cp:category/>
</cp:coreProperties>
</file>