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1\文書分類フォルダ\0430_下水道課\01_総括\09_調査報告\R_06\003_調査報告（行方市内部へ報告）\R070204〆【茨城県市町村課】公営企業に係る経営比較分析表（令和５年度決算）の分析等について\29_行方市\"/>
    </mc:Choice>
  </mc:AlternateContent>
  <workbookProtection workbookAlgorithmName="SHA-512" workbookHashValue="Q3I85d+R8gOPvm2WhkKiMrczL4LkLjWVY7FNvaeYCb/vTSZQlDbHAKWZEUcNMmo6Y3kkhPb1VrhfjpvcWdMW7w==" workbookSaltValue="Y/s/iHv4vc/7ryyMgceo8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<sst xmlns="http://schemas.openxmlformats.org/spreadsheetml/2006/main" count="253" uniqueCount="115">
  <si>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</si>
  <si>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</si>
  <si>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</si>
  <si>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</si>
  <si>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</si>
  <si>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</si>
  <si>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</si>
  <si>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</si>
  <si>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</si>
  <si>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</si>
  <si>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</si>
  <si>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</si>
  <si>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</si>
  <si>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</si>
  <si>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</si>
  <si>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</si>
  <si>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</si>
  <si>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</si>
  <si>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</si>
  <si>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</si>
  <si>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</si>
  <si>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</si>
  <si>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</si>
  <si>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</si>
  <si>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</si>
  <si>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</si>
  <si>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</si>
  <si>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</si>
  <si>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</si>
  <si>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</si>
  <si>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</si>
  <si>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</si>
  <si>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</si>
  <si>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</si>
  <si>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</si>
  <si>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</si>
  <si>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</si>
  <si>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</si>
  <si>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</si>
  <si>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</si>
  <si>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</si>
  <si>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</si>
  <si>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</si>
  <si>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</si>
  <si>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</si>
  <si>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</si>
  <si>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</si>
  <si>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</si>
  <si>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</si>
  <si>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</si>
  <si>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</si>
  <si>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</si>
  <si>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</si>
  <si>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</si>
  <si>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</si>
  <si>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</si>
  <si>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</si>
  <si>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</si>
  <si>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</si>
  <si>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</si>
  <si>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</si>
  <si>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</si>
  <si>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</si>
  <si>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</si>
  <si>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</si>
  <si>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</si>
  <si>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</si>
  <si>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</si>
  <si>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</si>
  <si>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</si>
  <si>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</si>
  <si>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</si>
  <si>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</si>
  <si>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</si>
  <si>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</si>
  <si>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</si>
  <si>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</si>
  <si>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</si>
  <si>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</si>
  <si>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</si>
  <si>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</si>
  <si>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</si>
  <si>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</si>
  <si>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</si>
  <si>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</si>
  <si>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</si>
  <si>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</si>
  <si>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</si>
  <si>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</si>
  <si>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</si>
  <si>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</si>
  <si>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</si>
  <si>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</si>
  <si>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</si>
  <si>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</si>
  <si>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</si>
  <si>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</si>
  <si>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</si>
  <si>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</si>
  <si>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</si>
  <si>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</si>
  <si>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</si>
  <si>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</si>
  <si>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</si>
  <si>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</si>
  <si>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</si>
  <si>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</si>
  <si>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</si>
  <si>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</si>
  <si>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</si>
  <si>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</si>
  <si>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</si>
  <si>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全国平均及び類似団体と比較して低い14.17％となった。要因としては、法定耐用年数に近い資産が少ないことが考えられる。一方で，将来的には平成22年度に供用開始した玉造北部地区の施設の法定耐用年数が到来することから、広域化・共同化を検討しながら効率的な更新を進めて行くことが必要である。</t>
    <phoneticPr fontId="4"/>
  </si>
  <si>
    <t>　法適用企業となり独立採算を求められる中においては、法適化以前同様、一般会計からの繰入金に依存している現状は必ずしも良好な経営とは言えない状況である。
　資産となる農業集落排水の処理施設及び管渠については、法定耐用年数に近い資産が少ないことから、関連する数値についても低い値を示しており、良好な状態と見える。
　使用料については、投資規模に見合ったものであるか評価しながら、将来に渡り安定的にサービスを提供できるよう経営の健全化を図るため令和５年４月に改定を行ったところ。しかし、５年後には再度改定を行えるスケジュールで事務を進める必要がある。また、抜本的な改革を目指すため広域化を検討していく。</t>
    <phoneticPr fontId="4"/>
  </si>
  <si>
    <t>①経常収支比率：単年度収支が黒字の105.89％となってはいるものの経常収益では使用料金の割合が低く、一般会計からの繰入金に依存している状況である。使用料についても、人口減少に伴い収益の増加が見込めなくなることが予想されるため、使用料水準を評価しながら経営改善を図るとともに、経常的な維持管理費の削減に努めていく必要がある。
⑤経費回収率：使用料で回収すべき経費を全て賄えていれば100％以上であるが、それを下回る61.13％であり、料金改定による改善が見られたものの、まだ低い水準である。今後は使用料水準を評価しながら経営改善を図っていく。
⑥汚水処理原価：類似団体と比較して高い261.41円となった。接続率の向上により施設利用率を改善することで汚水処理原価の削減に努めると共に、広域化、共同化についても検討していく。
⑦施設利用率：全国平均及び類似団体を超えることができたが、52.12％と能力の半分程度の利用率である。今後、人口減少が進み，施設・設備の利用率が低下することが推察されることから、未接続世帯の解消に取り組むことにより利用者を増加させ施設利用率を向上させる必要がある。
⑧水洗化率：前年度比で0.04％の増加はしているが、全国平均及び類似団体と比較しても低い76.36％となっている。要因としては，区域内の人口減少や高齢化に伴い接続率が伸びないことが考えられる。継続的に接続促進のための広報活動などを強化し、接続率の向上に努めていく。</t>
    <rPh sb="93" eb="95">
      <t>ゾウカ</t>
    </rPh>
    <rPh sb="217" eb="219">
      <t>リョウキン</t>
    </rPh>
    <rPh sb="219" eb="221">
      <t>カイテイ</t>
    </rPh>
    <rPh sb="224" eb="226">
      <t>カイゼン</t>
    </rPh>
    <rPh sb="227" eb="228">
      <t>ミ</t>
    </rPh>
    <rPh sb="237" eb="238">
      <t>ヒク</t>
    </rPh>
    <rPh sb="239" eb="241">
      <t>スイジュン</t>
    </rPh>
    <rPh sb="245" eb="247">
      <t>コンゴ</t>
    </rPh>
    <rPh sb="248" eb="251">
      <t>シヨウリョウ</t>
    </rPh>
    <rPh sb="251" eb="253">
      <t>スイジュン</t>
    </rPh>
    <rPh sb="254" eb="256">
      <t>ヒョウカ</t>
    </rPh>
    <rPh sb="260" eb="262">
      <t>ケイエイ</t>
    </rPh>
    <rPh sb="262" eb="264">
      <t>カイゼン</t>
    </rPh>
    <rPh sb="265" eb="266">
      <t>ハカ</t>
    </rPh>
    <rPh sb="303" eb="305">
      <t>セツゾク</t>
    </rPh>
    <rPh sb="305" eb="306">
      <t>リツ</t>
    </rPh>
    <rPh sb="307" eb="309">
      <t>コウジョウ</t>
    </rPh>
    <rPh sb="312" eb="314">
      <t>シセツ</t>
    </rPh>
    <rPh sb="314" eb="316">
      <t>リヨウ</t>
    </rPh>
    <rPh sb="316" eb="317">
      <t>リツ</t>
    </rPh>
    <rPh sb="318" eb="320">
      <t>カイゼン</t>
    </rPh>
    <rPh sb="325" eb="327">
      <t>オスイ</t>
    </rPh>
    <rPh sb="327" eb="329">
      <t>ショリ</t>
    </rPh>
    <rPh sb="329" eb="331">
      <t>ゲンカ</t>
    </rPh>
    <rPh sb="332" eb="334">
      <t>サクゲン</t>
    </rPh>
    <rPh sb="335" eb="336">
      <t>ツト</t>
    </rPh>
    <rPh sb="339" eb="340">
      <t>トモ</t>
    </rPh>
    <rPh sb="342" eb="345">
      <t>コウイキカ</t>
    </rPh>
    <rPh sb="346" eb="349">
      <t>キョウドウカ</t>
    </rPh>
    <rPh sb="354" eb="356">
      <t>ケントウ</t>
    </rPh>
    <rPh sb="380" eb="381">
      <t>コ</t>
    </rPh>
    <rPh sb="398" eb="400">
      <t>ノウリョク</t>
    </rPh>
    <rPh sb="401" eb="403">
      <t>ハンブン</t>
    </rPh>
    <rPh sb="403" eb="405">
      <t>テイド</t>
    </rPh>
    <rPh sb="406" eb="409">
      <t>リヨウリツ</t>
    </rPh>
    <rPh sb="413" eb="415">
      <t>コンゴ</t>
    </rPh>
    <rPh sb="441" eb="443">
      <t>スイサツ</t>
    </rPh>
    <rPh sb="477" eb="479">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</si>
</sst>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05C-4E40-B6FF-2F9AD06DA8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0.01</c:v>
                </c:pt>
                <c:pt idx="3">
                  <c:v>0.01</c:v>
                </c:pt>
                <c:pt idx="4">
                  <c:v>0.02</c:v>
                </c:pt>
              </c:numCache>
            </c:numRef>
          </c:val>
          <c:smooth val="0"/>
          <c:extLst>
            <c:ext xmlns:c16="http://schemas.microsoft.com/office/drawing/2014/chart" uri="{C3380CC4-5D6E-409C-BE32-E72D297353CC}">
              <c16:uniqueId val="{00000001-F05C-4E40-B6FF-2F9AD06DA8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51.13</c:v>
                </c:pt>
                <c:pt idx="2">
                  <c:v>51.85</c:v>
                </c:pt>
                <c:pt idx="3">
                  <c:v>51.49</c:v>
                </c:pt>
                <c:pt idx="4">
                  <c:v>52.12</c:v>
                </c:pt>
              </c:numCache>
            </c:numRef>
          </c:val>
          <c:extLst>
            <c:ext xmlns:c16="http://schemas.microsoft.com/office/drawing/2014/chart" uri="{C3380CC4-5D6E-409C-BE32-E72D297353CC}">
              <c16:uniqueId val="{00000000-F0DE-490D-A0D8-868B3CB3D6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54.54</c:v>
                </c:pt>
                <c:pt idx="3">
                  <c:v>52.9</c:v>
                </c:pt>
                <c:pt idx="4">
                  <c:v>52.63</c:v>
                </c:pt>
              </c:numCache>
            </c:numRef>
          </c:val>
          <c:smooth val="0"/>
          <c:extLst>
            <c:ext xmlns:c16="http://schemas.microsoft.com/office/drawing/2014/chart" uri="{C3380CC4-5D6E-409C-BE32-E72D297353CC}">
              <c16:uniqueId val="{00000001-F0DE-490D-A0D8-868B3CB3D6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72.040000000000006</c:v>
                </c:pt>
                <c:pt idx="2">
                  <c:v>73.78</c:v>
                </c:pt>
                <c:pt idx="3">
                  <c:v>76.319999999999993</c:v>
                </c:pt>
                <c:pt idx="4">
                  <c:v>76.36</c:v>
                </c:pt>
              </c:numCache>
            </c:numRef>
          </c:val>
          <c:extLst>
            <c:ext xmlns:c16="http://schemas.microsoft.com/office/drawing/2014/chart" uri="{C3380CC4-5D6E-409C-BE32-E72D297353CC}">
              <c16:uniqueId val="{00000000-52B3-40D2-98C5-D27280C5C4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90.3</c:v>
                </c:pt>
                <c:pt idx="3">
                  <c:v>90.3</c:v>
                </c:pt>
                <c:pt idx="4">
                  <c:v>90.32</c:v>
                </c:pt>
              </c:numCache>
            </c:numRef>
          </c:val>
          <c:smooth val="0"/>
          <c:extLst>
            <c:ext xmlns:c16="http://schemas.microsoft.com/office/drawing/2014/chart" uri="{C3380CC4-5D6E-409C-BE32-E72D297353CC}">
              <c16:uniqueId val="{00000001-52B3-40D2-98C5-D27280C5C4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104.37</c:v>
                </c:pt>
                <c:pt idx="2">
                  <c:v>108.88</c:v>
                </c:pt>
                <c:pt idx="3">
                  <c:v>107.25</c:v>
                </c:pt>
                <c:pt idx="4">
                  <c:v>105.89</c:v>
                </c:pt>
              </c:numCache>
            </c:numRef>
          </c:val>
          <c:extLst>
            <c:ext xmlns:c16="http://schemas.microsoft.com/office/drawing/2014/chart" uri="{C3380CC4-5D6E-409C-BE32-E72D297353CC}">
              <c16:uniqueId val="{00000000-83CA-4559-8500-CB657253A4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102.11</c:v>
                </c:pt>
                <c:pt idx="3">
                  <c:v>101.91</c:v>
                </c:pt>
                <c:pt idx="4">
                  <c:v>103.07</c:v>
                </c:pt>
              </c:numCache>
            </c:numRef>
          </c:val>
          <c:smooth val="0"/>
          <c:extLst>
            <c:ext xmlns:c16="http://schemas.microsoft.com/office/drawing/2014/chart" uri="{C3380CC4-5D6E-409C-BE32-E72D297353CC}">
              <c16:uniqueId val="{00000001-83CA-4559-8500-CB657253A4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3.58</c:v>
                </c:pt>
                <c:pt idx="2">
                  <c:v>7.16</c:v>
                </c:pt>
                <c:pt idx="3">
                  <c:v>10.67</c:v>
                </c:pt>
                <c:pt idx="4">
                  <c:v>14.17</c:v>
                </c:pt>
              </c:numCache>
            </c:numRef>
          </c:val>
          <c:extLst>
            <c:ext xmlns:c16="http://schemas.microsoft.com/office/drawing/2014/chart" uri="{C3380CC4-5D6E-409C-BE32-E72D297353CC}">
              <c16:uniqueId val="{00000000-6D8A-43A9-8C3E-BD705F5B19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28.12</c:v>
                </c:pt>
                <c:pt idx="3">
                  <c:v>28.79</c:v>
                </c:pt>
                <c:pt idx="4">
                  <c:v>30.5</c:v>
                </c:pt>
              </c:numCache>
            </c:numRef>
          </c:val>
          <c:smooth val="0"/>
          <c:extLst>
            <c:ext xmlns:c16="http://schemas.microsoft.com/office/drawing/2014/chart" uri="{C3380CC4-5D6E-409C-BE32-E72D297353CC}">
              <c16:uniqueId val="{00000001-6D8A-43A9-8C3E-BD705F5B19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A28-45DE-A512-D3CA57BF1A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A28-45DE-A512-D3CA57BF1A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E40-44EC-BD5C-8D31912D7F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124.9</c:v>
                </c:pt>
                <c:pt idx="3">
                  <c:v>124.8</c:v>
                </c:pt>
                <c:pt idx="4">
                  <c:v>120.64</c:v>
                </c:pt>
              </c:numCache>
            </c:numRef>
          </c:val>
          <c:smooth val="0"/>
          <c:extLst>
            <c:ext xmlns:c16="http://schemas.microsoft.com/office/drawing/2014/chart" uri="{C3380CC4-5D6E-409C-BE32-E72D297353CC}">
              <c16:uniqueId val="{00000001-0E40-44EC-BD5C-8D31912D7F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94.5</c:v>
                </c:pt>
                <c:pt idx="2">
                  <c:v>136.02000000000001</c:v>
                </c:pt>
                <c:pt idx="3">
                  <c:v>188.04</c:v>
                </c:pt>
                <c:pt idx="4">
                  <c:v>194.82</c:v>
                </c:pt>
              </c:numCache>
            </c:numRef>
          </c:val>
          <c:extLst>
            <c:ext xmlns:c16="http://schemas.microsoft.com/office/drawing/2014/chart" uri="{C3380CC4-5D6E-409C-BE32-E72D297353CC}">
              <c16:uniqueId val="{00000000-3317-45D5-9326-6D9429ABB6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33.58</c:v>
                </c:pt>
                <c:pt idx="3">
                  <c:v>35.42</c:v>
                </c:pt>
                <c:pt idx="4">
                  <c:v>39.82</c:v>
                </c:pt>
              </c:numCache>
            </c:numRef>
          </c:val>
          <c:smooth val="0"/>
          <c:extLst>
            <c:ext xmlns:c16="http://schemas.microsoft.com/office/drawing/2014/chart" uri="{C3380CC4-5D6E-409C-BE32-E72D297353CC}">
              <c16:uniqueId val="{00000001-3317-45D5-9326-6D9429ABB6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67-4399-9A78-4B9BC7590F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778.81</c:v>
                </c:pt>
                <c:pt idx="3">
                  <c:v>718.49</c:v>
                </c:pt>
                <c:pt idx="4">
                  <c:v>743.31</c:v>
                </c:pt>
              </c:numCache>
            </c:numRef>
          </c:val>
          <c:smooth val="0"/>
          <c:extLst>
            <c:ext xmlns:c16="http://schemas.microsoft.com/office/drawing/2014/chart" uri="{C3380CC4-5D6E-409C-BE32-E72D297353CC}">
              <c16:uniqueId val="{00000001-0967-4399-9A78-4B9BC7590F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39.81</c:v>
                </c:pt>
                <c:pt idx="2">
                  <c:v>46.64</c:v>
                </c:pt>
                <c:pt idx="3">
                  <c:v>59.48</c:v>
                </c:pt>
                <c:pt idx="4">
                  <c:v>61.13</c:v>
                </c:pt>
              </c:numCache>
            </c:numRef>
          </c:val>
          <c:extLst>
            <c:ext xmlns:c16="http://schemas.microsoft.com/office/drawing/2014/chart" uri="{C3380CC4-5D6E-409C-BE32-E72D297353CC}">
              <c16:uniqueId val="{00000000-CF29-4CF4-A2B4-C3B442CDEE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67.23</c:v>
                </c:pt>
                <c:pt idx="3">
                  <c:v>61.82</c:v>
                </c:pt>
                <c:pt idx="4">
                  <c:v>61.15</c:v>
                </c:pt>
              </c:numCache>
            </c:numRef>
          </c:val>
          <c:smooth val="0"/>
          <c:extLst>
            <c:ext xmlns:c16="http://schemas.microsoft.com/office/drawing/2014/chart" uri="{C3380CC4-5D6E-409C-BE32-E72D297353CC}">
              <c16:uniqueId val="{00000001-CF29-4CF4-A2B4-C3B442CDEE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251.41</c:v>
                </c:pt>
                <c:pt idx="2">
                  <c:v>256.45</c:v>
                </c:pt>
                <c:pt idx="3">
                  <c:v>247.69</c:v>
                </c:pt>
                <c:pt idx="4">
                  <c:v>261.41000000000003</c:v>
                </c:pt>
              </c:numCache>
            </c:numRef>
          </c:val>
          <c:extLst>
            <c:ext xmlns:c16="http://schemas.microsoft.com/office/drawing/2014/chart" uri="{C3380CC4-5D6E-409C-BE32-E72D297353CC}">
              <c16:uniqueId val="{00000000-D46A-40FC-8654-5A8508011D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228.21</c:v>
                </c:pt>
                <c:pt idx="3">
                  <c:v>246.9</c:v>
                </c:pt>
                <c:pt idx="4">
                  <c:v>250.43</c:v>
                </c:pt>
              </c:numCache>
            </c:numRef>
          </c:val>
          <c:smooth val="0"/>
          <c:extLst>
            <c:ext xmlns:c16="http://schemas.microsoft.com/office/drawing/2014/chart" uri="{C3380CC4-5D6E-409C-BE32-E72D297353CC}">
              <c16:uniqueId val="{00000001-D46A-40FC-8654-5A8508011D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行方市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32055</v>
      </c>
      <c r="AM8" s="41"/>
      <c r="AN8" s="41"/>
      <c r="AO8" s="41"/>
      <c r="AP8" s="41"/>
      <c r="AQ8" s="41"/>
      <c r="AR8" s="41"/>
      <c r="AS8" s="41"/>
      <c r="AT8" s="34">
        <f>データ!T6</f>
        <v>222.48</v>
      </c>
      <c r="AU8" s="34"/>
      <c r="AV8" s="34"/>
      <c r="AW8" s="34"/>
      <c r="AX8" s="34"/>
      <c r="AY8" s="34"/>
      <c r="AZ8" s="34"/>
      <c r="BA8" s="34"/>
      <c r="BB8" s="34">
        <f>データ!U6</f>
        <v>144.08000000000001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65.73</v>
      </c>
      <c r="J10" s="34"/>
      <c r="K10" s="34"/>
      <c r="L10" s="34"/>
      <c r="M10" s="34"/>
      <c r="N10" s="34"/>
      <c r="O10" s="34"/>
      <c r="P10" s="34">
        <f>データ!P6</f>
        <v>6.69</v>
      </c>
      <c r="Q10" s="34"/>
      <c r="R10" s="34"/>
      <c r="S10" s="34"/>
      <c r="T10" s="34"/>
      <c r="U10" s="34"/>
      <c r="V10" s="34"/>
      <c r="W10" s="34">
        <f>データ!Q6</f>
        <v>86.14</v>
      </c>
      <c r="X10" s="34"/>
      <c r="Y10" s="34"/>
      <c r="Z10" s="34"/>
      <c r="AA10" s="34"/>
      <c r="AB10" s="34"/>
      <c r="AC10" s="34"/>
      <c r="AD10" s="41">
        <f>データ!R6</f>
        <v>3630</v>
      </c>
      <c r="AE10" s="41"/>
      <c r="AF10" s="41"/>
      <c r="AG10" s="41"/>
      <c r="AH10" s="41"/>
      <c r="AI10" s="41"/>
      <c r="AJ10" s="41"/>
      <c r="AK10" s="2"/>
      <c r="AL10" s="41">
        <f>データ!V6</f>
        <v>2132</v>
      </c>
      <c r="AM10" s="41"/>
      <c r="AN10" s="41"/>
      <c r="AO10" s="41"/>
      <c r="AP10" s="41"/>
      <c r="AQ10" s="41"/>
      <c r="AR10" s="41"/>
      <c r="AS10" s="41"/>
      <c r="AT10" s="34">
        <f>データ!W6</f>
        <v>3.91</v>
      </c>
      <c r="AU10" s="34"/>
      <c r="AV10" s="34"/>
      <c r="AW10" s="34"/>
      <c r="AX10" s="34"/>
      <c r="AY10" s="34"/>
      <c r="AZ10" s="34"/>
      <c r="BA10" s="34"/>
      <c r="BB10" s="34">
        <f>データ!X6</f>
        <v>545.27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kGWfMUUl4UXtUm7+qmexh2nXR5OYpep9BvextoKhAzdMjUogTaNiXX9AS+wnU8A0+a+vV94r3SHy9HtR2R90w==" saltValue="/WwyfENqmOQNVQimUnr1/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82333</v>
      </c>
      <c r="D6" s="19">
        <f t="shared" si="3"/>
        <v>46</v>
      </c>
      <c r="E6" s="19">
        <f t="shared" si="3"/>
        <v>17</v>
      </c>
      <c r="F6" s="19">
        <f t="shared" si="3"/>
        <v>5</v>
      </c>
      <c r="G6" s="19">
        <f t="shared" si="3"/>
        <v>0</v>
      </c>
      <c r="H6" s="19" t="str">
        <f t="shared" si="3"/>
        <v>茨城県　行方市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65.73</v>
      </c>
      <c r="P6" s="20">
        <f t="shared" si="3"/>
        <v>6.69</v>
      </c>
      <c r="Q6" s="20">
        <f t="shared" si="3"/>
        <v>86.14</v>
      </c>
      <c r="R6" s="20">
        <f t="shared" si="3"/>
        <v>3630</v>
      </c>
      <c r="S6" s="20">
        <f t="shared" si="3"/>
        <v>32055</v>
      </c>
      <c r="T6" s="20">
        <f t="shared" si="3"/>
        <v>222.48</v>
      </c>
      <c r="U6" s="20">
        <f t="shared" si="3"/>
        <v>144.08000000000001</v>
      </c>
      <c r="V6" s="20">
        <f t="shared" si="3"/>
        <v>2132</v>
      </c>
      <c r="W6" s="20">
        <f t="shared" si="3"/>
        <v>3.91</v>
      </c>
      <c r="X6" s="20">
        <f t="shared" si="3"/>
        <v>545.27</v>
      </c>
      <c r="Y6" s="21" t="str">
        <f>IF(Y7="",NA(),Y7)</f>
        <v>-</v>
      </c>
      <c r="Z6" s="21">
        <f t="shared" ref="Z6:AH6" si="4">IF(Z7="",NA(),Z7)</f>
        <v>104.37</v>
      </c>
      <c r="AA6" s="21">
        <f t="shared" si="4"/>
        <v>108.88</v>
      </c>
      <c r="AB6" s="21">
        <f t="shared" si="4"/>
        <v>107.25</v>
      </c>
      <c r="AC6" s="21">
        <f t="shared" si="4"/>
        <v>105.89</v>
      </c>
      <c r="AD6" s="21" t="str">
        <f t="shared" si="4"/>
        <v>-</v>
      </c>
      <c r="AE6" s="21">
        <f t="shared" si="4"/>
        <v>106.37</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124.9</v>
      </c>
      <c r="AR6" s="21">
        <f t="shared" si="5"/>
        <v>124.8</v>
      </c>
      <c r="AS6" s="21">
        <f t="shared" si="5"/>
        <v>120.64</v>
      </c>
      <c r="AT6" s="20" t="str">
        <f>IF(AT7="","",IF(AT7="-","【-】","【"&amp;SUBSTITUTE(TEXT(AT7,"#,##0.00"),"-","△")&amp;"】"))</f>
        <v>【124.06】</v>
      </c>
      <c r="AU6" s="21" t="str">
        <f>IF(AU7="",NA(),AU7)</f>
        <v>-</v>
      </c>
      <c r="AV6" s="21">
        <f t="shared" ref="AV6:BD6" si="6">IF(AV7="",NA(),AV7)</f>
        <v>94.5</v>
      </c>
      <c r="AW6" s="21">
        <f t="shared" si="6"/>
        <v>136.02000000000001</v>
      </c>
      <c r="AX6" s="21">
        <f t="shared" si="6"/>
        <v>188.04</v>
      </c>
      <c r="AY6" s="21">
        <f t="shared" si="6"/>
        <v>194.82</v>
      </c>
      <c r="AZ6" s="21" t="str">
        <f t="shared" si="6"/>
        <v>-</v>
      </c>
      <c r="BA6" s="21">
        <f t="shared" si="6"/>
        <v>29.13</v>
      </c>
      <c r="BB6" s="21">
        <f t="shared" si="6"/>
        <v>33.58</v>
      </c>
      <c r="BC6" s="21">
        <f t="shared" si="6"/>
        <v>35.42</v>
      </c>
      <c r="BD6" s="21">
        <f t="shared" si="6"/>
        <v>39.82</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778.81</v>
      </c>
      <c r="BN6" s="21">
        <f t="shared" si="7"/>
        <v>718.49</v>
      </c>
      <c r="BO6" s="21">
        <f t="shared" si="7"/>
        <v>743.31</v>
      </c>
      <c r="BP6" s="20" t="str">
        <f>IF(BP7="","",IF(BP7="-","【-】","【"&amp;SUBSTITUTE(TEXT(BP7,"#,##0.00"),"-","△")&amp;"】"))</f>
        <v>【785.10】</v>
      </c>
      <c r="BQ6" s="21" t="str">
        <f>IF(BQ7="",NA(),BQ7)</f>
        <v>-</v>
      </c>
      <c r="BR6" s="21">
        <f t="shared" ref="BR6:BZ6" si="8">IF(BR7="",NA(),BR7)</f>
        <v>39.81</v>
      </c>
      <c r="BS6" s="21">
        <f t="shared" si="8"/>
        <v>46.64</v>
      </c>
      <c r="BT6" s="21">
        <f t="shared" si="8"/>
        <v>59.48</v>
      </c>
      <c r="BU6" s="21">
        <f t="shared" si="8"/>
        <v>61.13</v>
      </c>
      <c r="BV6" s="21" t="str">
        <f t="shared" si="8"/>
        <v>-</v>
      </c>
      <c r="BW6" s="21">
        <f t="shared" si="8"/>
        <v>57.08</v>
      </c>
      <c r="BX6" s="21">
        <f t="shared" si="8"/>
        <v>67.23</v>
      </c>
      <c r="BY6" s="21">
        <f t="shared" si="8"/>
        <v>61.82</v>
      </c>
      <c r="BZ6" s="21">
        <f t="shared" si="8"/>
        <v>61.15</v>
      </c>
      <c r="CA6" s="20" t="str">
        <f>IF(CA7="","",IF(CA7="-","【-】","【"&amp;SUBSTITUTE(TEXT(CA7,"#,##0.00"),"-","△")&amp;"】"))</f>
        <v>【56.93】</v>
      </c>
      <c r="CB6" s="21" t="str">
        <f>IF(CB7="",NA(),CB7)</f>
        <v>-</v>
      </c>
      <c r="CC6" s="21">
        <f t="shared" ref="CC6:CK6" si="9">IF(CC7="",NA(),CC7)</f>
        <v>251.41</v>
      </c>
      <c r="CD6" s="21">
        <f t="shared" si="9"/>
        <v>256.45</v>
      </c>
      <c r="CE6" s="21">
        <f t="shared" si="9"/>
        <v>247.69</v>
      </c>
      <c r="CF6" s="21">
        <f t="shared" si="9"/>
        <v>261.41000000000003</v>
      </c>
      <c r="CG6" s="21" t="str">
        <f t="shared" si="9"/>
        <v>-</v>
      </c>
      <c r="CH6" s="21">
        <f t="shared" si="9"/>
        <v>274.99</v>
      </c>
      <c r="CI6" s="21">
        <f t="shared" si="9"/>
        <v>228.21</v>
      </c>
      <c r="CJ6" s="21">
        <f t="shared" si="9"/>
        <v>246.9</v>
      </c>
      <c r="CK6" s="21">
        <f t="shared" si="9"/>
        <v>250.43</v>
      </c>
      <c r="CL6" s="20" t="str">
        <f>IF(CL7="","",IF(CL7="-","【-】","【"&amp;SUBSTITUTE(TEXT(CL7,"#,##0.00"),"-","△")&amp;"】"))</f>
        <v>【271.15】</v>
      </c>
      <c r="CM6" s="21" t="str">
        <f>IF(CM7="",NA(),CM7)</f>
        <v>-</v>
      </c>
      <c r="CN6" s="21">
        <f t="shared" ref="CN6:CV6" si="10">IF(CN7="",NA(),CN7)</f>
        <v>51.13</v>
      </c>
      <c r="CO6" s="21">
        <f t="shared" si="10"/>
        <v>51.85</v>
      </c>
      <c r="CP6" s="21">
        <f t="shared" si="10"/>
        <v>51.49</v>
      </c>
      <c r="CQ6" s="21">
        <f t="shared" si="10"/>
        <v>52.12</v>
      </c>
      <c r="CR6" s="21" t="str">
        <f t="shared" si="10"/>
        <v>-</v>
      </c>
      <c r="CS6" s="21">
        <f t="shared" si="10"/>
        <v>54.83</v>
      </c>
      <c r="CT6" s="21">
        <f t="shared" si="10"/>
        <v>54.54</v>
      </c>
      <c r="CU6" s="21">
        <f t="shared" si="10"/>
        <v>52.9</v>
      </c>
      <c r="CV6" s="21">
        <f t="shared" si="10"/>
        <v>52.63</v>
      </c>
      <c r="CW6" s="20" t="str">
        <f>IF(CW7="","",IF(CW7="-","【-】","【"&amp;SUBSTITUTE(TEXT(CW7,"#,##0.00"),"-","△")&amp;"】"))</f>
        <v>【49.87】</v>
      </c>
      <c r="CX6" s="21" t="str">
        <f>IF(CX7="",NA(),CX7)</f>
        <v>-</v>
      </c>
      <c r="CY6" s="21">
        <f t="shared" ref="CY6:DG6" si="11">IF(CY7="",NA(),CY7)</f>
        <v>72.040000000000006</v>
      </c>
      <c r="CZ6" s="21">
        <f t="shared" si="11"/>
        <v>73.78</v>
      </c>
      <c r="DA6" s="21">
        <f t="shared" si="11"/>
        <v>76.319999999999993</v>
      </c>
      <c r="DB6" s="21">
        <f t="shared" si="11"/>
        <v>76.36</v>
      </c>
      <c r="DC6" s="21" t="str">
        <f t="shared" si="11"/>
        <v>-</v>
      </c>
      <c r="DD6" s="21">
        <f t="shared" si="11"/>
        <v>84.7</v>
      </c>
      <c r="DE6" s="21">
        <f t="shared" si="11"/>
        <v>90.3</v>
      </c>
      <c r="DF6" s="21">
        <f t="shared" si="11"/>
        <v>90.3</v>
      </c>
      <c r="DG6" s="21">
        <f t="shared" si="11"/>
        <v>90.32</v>
      </c>
      <c r="DH6" s="20" t="str">
        <f>IF(DH7="","",IF(DH7="-","【-】","【"&amp;SUBSTITUTE(TEXT(DH7,"#,##0.00"),"-","△")&amp;"】"))</f>
        <v>【87.54】</v>
      </c>
      <c r="DI6" s="21" t="str">
        <f>IF(DI7="",NA(),DI7)</f>
        <v>-</v>
      </c>
      <c r="DJ6" s="21">
        <f t="shared" ref="DJ6:DR6" si="12">IF(DJ7="",NA(),DJ7)</f>
        <v>3.58</v>
      </c>
      <c r="DK6" s="21">
        <f t="shared" si="12"/>
        <v>7.16</v>
      </c>
      <c r="DL6" s="21">
        <f t="shared" si="12"/>
        <v>10.67</v>
      </c>
      <c r="DM6" s="21">
        <f t="shared" si="12"/>
        <v>14.17</v>
      </c>
      <c r="DN6" s="21" t="str">
        <f t="shared" si="12"/>
        <v>-</v>
      </c>
      <c r="DO6" s="21">
        <f t="shared" si="12"/>
        <v>20.34</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0.01</v>
      </c>
      <c r="EM6" s="21">
        <f t="shared" si="14"/>
        <v>0.01</v>
      </c>
      <c r="EN6" s="21">
        <f t="shared" si="14"/>
        <v>0.02</v>
      </c>
      <c r="EO6" s="20" t="str">
        <f>IF(EO7="","",IF(EO7="-","【-】","【"&amp;SUBSTITUTE(TEXT(EO7,"#,##0.00"),"-","△")&amp;"】"))</f>
        <v>【0.02】</v>
      </c>
    </row>
    <row r="7" spans="1:148" s="22" customFormat="1" x14ac:dyDescent="0.15">
      <c r="A7" s="14"/>
      <c r="B7" s="23">
        <v>2023</v>
      </c>
      <c r="C7" s="23">
        <v>82333</v>
      </c>
      <c r="D7" s="23">
        <v>46</v>
      </c>
      <c r="E7" s="23">
        <v>17</v>
      </c>
      <c r="F7" s="23">
        <v>5</v>
      </c>
      <c r="G7" s="23">
        <v>0</v>
      </c>
      <c r="H7" s="23" t="s">
        <v>96</v>
      </c>
      <c r="I7" s="23" t="s">
        <v>97</v>
      </c>
      <c r="J7" s="23" t="s">
        <v>98</v>
      </c>
      <c r="K7" s="23" t="s">
        <v>99</v>
      </c>
      <c r="L7" s="23" t="s">
        <v>100</v>
      </c>
      <c r="M7" s="23" t="s">
        <v>101</v>
      </c>
      <c r="N7" s="24" t="s">
        <v>102</v>
      </c>
      <c r="O7" s="24">
        <v>65.73</v>
      </c>
      <c r="P7" s="24">
        <v>6.69</v>
      </c>
      <c r="Q7" s="24">
        <v>86.14</v>
      </c>
      <c r="R7" s="24">
        <v>3630</v>
      </c>
      <c r="S7" s="24">
        <v>32055</v>
      </c>
      <c r="T7" s="24">
        <v>222.48</v>
      </c>
      <c r="U7" s="24">
        <v>144.08000000000001</v>
      </c>
      <c r="V7" s="24">
        <v>2132</v>
      </c>
      <c r="W7" s="24">
        <v>3.91</v>
      </c>
      <c r="X7" s="24">
        <v>545.27</v>
      </c>
      <c r="Y7" s="24" t="s">
        <v>102</v>
      </c>
      <c r="Z7" s="24">
        <v>104.37</v>
      </c>
      <c r="AA7" s="24">
        <v>108.88</v>
      </c>
      <c r="AB7" s="24">
        <v>107.25</v>
      </c>
      <c r="AC7" s="24">
        <v>105.89</v>
      </c>
      <c r="AD7" s="24" t="s">
        <v>102</v>
      </c>
      <c r="AE7" s="24">
        <v>106.37</v>
      </c>
      <c r="AF7" s="24">
        <v>102.11</v>
      </c>
      <c r="AG7" s="24">
        <v>101.91</v>
      </c>
      <c r="AH7" s="24">
        <v>103.07</v>
      </c>
      <c r="AI7" s="24">
        <v>104.44</v>
      </c>
      <c r="AJ7" s="24" t="s">
        <v>102</v>
      </c>
      <c r="AK7" s="24">
        <v>0</v>
      </c>
      <c r="AL7" s="24">
        <v>0</v>
      </c>
      <c r="AM7" s="24">
        <v>0</v>
      </c>
      <c r="AN7" s="24">
        <v>0</v>
      </c>
      <c r="AO7" s="24" t="s">
        <v>102</v>
      </c>
      <c r="AP7" s="24">
        <v>139.02000000000001</v>
      </c>
      <c r="AQ7" s="24">
        <v>124.9</v>
      </c>
      <c r="AR7" s="24">
        <v>124.8</v>
      </c>
      <c r="AS7" s="24">
        <v>120.64</v>
      </c>
      <c r="AT7" s="24">
        <v>124.06</v>
      </c>
      <c r="AU7" s="24" t="s">
        <v>102</v>
      </c>
      <c r="AV7" s="24">
        <v>94.5</v>
      </c>
      <c r="AW7" s="24">
        <v>136.02000000000001</v>
      </c>
      <c r="AX7" s="24">
        <v>188.04</v>
      </c>
      <c r="AY7" s="24">
        <v>194.82</v>
      </c>
      <c r="AZ7" s="24" t="s">
        <v>102</v>
      </c>
      <c r="BA7" s="24">
        <v>29.13</v>
      </c>
      <c r="BB7" s="24">
        <v>33.58</v>
      </c>
      <c r="BC7" s="24">
        <v>35.42</v>
      </c>
      <c r="BD7" s="24">
        <v>39.82</v>
      </c>
      <c r="BE7" s="24">
        <v>42.02</v>
      </c>
      <c r="BF7" s="24" t="s">
        <v>102</v>
      </c>
      <c r="BG7" s="24">
        <v>0</v>
      </c>
      <c r="BH7" s="24">
        <v>0</v>
      </c>
      <c r="BI7" s="24">
        <v>0</v>
      </c>
      <c r="BJ7" s="24">
        <v>0</v>
      </c>
      <c r="BK7" s="24" t="s">
        <v>102</v>
      </c>
      <c r="BL7" s="24">
        <v>867.83</v>
      </c>
      <c r="BM7" s="24">
        <v>778.81</v>
      </c>
      <c r="BN7" s="24">
        <v>718.49</v>
      </c>
      <c r="BO7" s="24">
        <v>743.31</v>
      </c>
      <c r="BP7" s="24">
        <v>785.1</v>
      </c>
      <c r="BQ7" s="24" t="s">
        <v>102</v>
      </c>
      <c r="BR7" s="24">
        <v>39.81</v>
      </c>
      <c r="BS7" s="24">
        <v>46.64</v>
      </c>
      <c r="BT7" s="24">
        <v>59.48</v>
      </c>
      <c r="BU7" s="24">
        <v>61.13</v>
      </c>
      <c r="BV7" s="24" t="s">
        <v>102</v>
      </c>
      <c r="BW7" s="24">
        <v>57.08</v>
      </c>
      <c r="BX7" s="24">
        <v>67.23</v>
      </c>
      <c r="BY7" s="24">
        <v>61.82</v>
      </c>
      <c r="BZ7" s="24">
        <v>61.15</v>
      </c>
      <c r="CA7" s="24">
        <v>56.93</v>
      </c>
      <c r="CB7" s="24" t="s">
        <v>102</v>
      </c>
      <c r="CC7" s="24">
        <v>251.41</v>
      </c>
      <c r="CD7" s="24">
        <v>256.45</v>
      </c>
      <c r="CE7" s="24">
        <v>247.69</v>
      </c>
      <c r="CF7" s="24">
        <v>261.41000000000003</v>
      </c>
      <c r="CG7" s="24" t="s">
        <v>102</v>
      </c>
      <c r="CH7" s="24">
        <v>274.99</v>
      </c>
      <c r="CI7" s="24">
        <v>228.21</v>
      </c>
      <c r="CJ7" s="24">
        <v>246.9</v>
      </c>
      <c r="CK7" s="24">
        <v>250.43</v>
      </c>
      <c r="CL7" s="24">
        <v>271.14999999999998</v>
      </c>
      <c r="CM7" s="24" t="s">
        <v>102</v>
      </c>
      <c r="CN7" s="24">
        <v>51.13</v>
      </c>
      <c r="CO7" s="24">
        <v>51.85</v>
      </c>
      <c r="CP7" s="24">
        <v>51.49</v>
      </c>
      <c r="CQ7" s="24">
        <v>52.12</v>
      </c>
      <c r="CR7" s="24" t="s">
        <v>102</v>
      </c>
      <c r="CS7" s="24">
        <v>54.83</v>
      </c>
      <c r="CT7" s="24">
        <v>54.54</v>
      </c>
      <c r="CU7" s="24">
        <v>52.9</v>
      </c>
      <c r="CV7" s="24">
        <v>52.63</v>
      </c>
      <c r="CW7" s="24">
        <v>49.87</v>
      </c>
      <c r="CX7" s="24" t="s">
        <v>102</v>
      </c>
      <c r="CY7" s="24">
        <v>72.040000000000006</v>
      </c>
      <c r="CZ7" s="24">
        <v>73.78</v>
      </c>
      <c r="DA7" s="24">
        <v>76.319999999999993</v>
      </c>
      <c r="DB7" s="24">
        <v>76.36</v>
      </c>
      <c r="DC7" s="24" t="s">
        <v>102</v>
      </c>
      <c r="DD7" s="24">
        <v>84.7</v>
      </c>
      <c r="DE7" s="24">
        <v>90.3</v>
      </c>
      <c r="DF7" s="24">
        <v>90.3</v>
      </c>
      <c r="DG7" s="24">
        <v>90.32</v>
      </c>
      <c r="DH7" s="24">
        <v>87.54</v>
      </c>
      <c r="DI7" s="24" t="s">
        <v>102</v>
      </c>
      <c r="DJ7" s="24">
        <v>3.58</v>
      </c>
      <c r="DK7" s="24">
        <v>7.16</v>
      </c>
      <c r="DL7" s="24">
        <v>10.67</v>
      </c>
      <c r="DM7" s="24">
        <v>14.17</v>
      </c>
      <c r="DN7" s="24" t="s">
        <v>102</v>
      </c>
      <c r="DO7" s="24">
        <v>20.34</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0.25</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2025-02-04T03:56:16Z</cp:lastPrinted>
  <dcterms:created xsi:type="dcterms:W3CDTF">2025-01-24T07:16:20Z</dcterms:created>
  <dcterms:modified xsi:type="dcterms:W3CDTF">2025-02-04T03:56:18Z</dcterms:modified>
  <cp:category/>
</cp:coreProperties>
</file>