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7.100.21\文書分類フォルダ\0430_下水道課\01_総括\09_調査報告\R_06\003_調査報告（行方市内部へ報告）\R070204〆【茨城県市町村課】公営企業に係る経営比較分析表（令和５年度決算）の分析等について\29_行方市\"/>
    </mc:Choice>
  </mc:AlternateContent>
  <workbookProtection workbookAlgorithmName="SHA-512" workbookHashValue="dqa8siV3eOu35X4xKTV56QUFpkdyBa+zKKs0W3KE5yRZqVZ6KUoHF0YV7lVP22zXZRRlZJqBtyaHnzDIiWIyfA==" workbookSaltValue="oQHUzkMh5ckQ8vFVlnzd/w==" workbookSpinCount="100000" lockStructure="1"/>
  <bookViews>
    <workbookView xWindow="0" yWindow="0" windowWidth="28800" windowHeight="12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<sst xmlns="http://schemas.openxmlformats.org/spreadsheetml/2006/main" count="253" uniqueCount="116">
  <si>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</si>
  <si>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</si>
  <si>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</si>
  <si>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</si>
  <si>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</si>
  <si>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</si>
  <si>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</si>
  <si>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</si>
  <si>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</si>
  <si>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</si>
  <si>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</si>
  <si>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</si>
  <si>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</si>
  <si>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</si>
  <si>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</si>
  <si>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</si>
  <si>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</si>
  <si>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</si>
  <si>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</si>
  <si>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</si>
  <si>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</si>
  <si>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</si>
  <si>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</si>
  <si>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</si>
  <si>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</si>
  <si>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</si>
  <si>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</si>
  <si>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</si>
  <si>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</si>
  <si>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</si>
  <si>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</si>
  <si>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</si>
  <si>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</si>
  <si>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</si>
  <si>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</si>
  <si>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</si>
  <si>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</si>
  <si>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</si>
  <si>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</si>
  <si>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</si>
  <si>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</si>
  <si>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</si>
  <si>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</si>
  <si>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</si>
  <si>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</si>
  <si>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</si>
  <si>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</si>
  <si>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</si>
  <si>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</si>
  <si>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</si>
  <si>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</si>
  <si>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</si>
  <si>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</si>
  <si>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</si>
  <si>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</si>
  <si>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</si>
  <si>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</si>
  <si>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</si>
  <si>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</si>
  <si>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</si>
  <si>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</si>
  <si>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</si>
  <si>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</si>
  <si>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</si>
  <si>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</si>
  <si>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</si>
  <si>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</si>
  <si>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</si>
  <si>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</si>
  <si>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</si>
  <si>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</si>
  <si>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</si>
  <si>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</si>
  <si>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</si>
  <si>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</si>
  <si>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</si>
  <si>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</si>
  <si>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</si>
  <si>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</si>
  <si>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</si>
  <si>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</si>
  <si>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</si>
  <si>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</si>
  <si>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</si>
  <si>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</si>
  <si>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</si>
  <si>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</si>
  <si>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</si>
  <si>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</si>
  <si>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</si>
  <si>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</si>
  <si>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</si>
  <si>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</si>
  <si>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</si>
  <si>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</si>
  <si>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</si>
  <si>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行方市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</si>
  <si>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</si>
  <si>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</si>
  <si>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</si>
  <si>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</si>
  <si>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</si>
  <si>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</si>
  <si>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</si>
  <si>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</si>
  <si>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</si>
  <si>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</si>
  <si>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</si>
  <si>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</si>
  <si>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</si>
  <si>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</si>
  <si>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</si>
  <si>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</si>
  <si>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①有形固定資産減価償却率：全国平均及び類似団体と比較して低い12.34％となった。要因としては、法定耐用年数に近い資産が少ないことが考えられるが、現在も建設投資が続いている状況であり、将来的に減価償却費と維持補修費の増加が重荷になることが見込まれる。今後は、耐用年数の到来を見据えて長寿命化計画により、更新・改良を効率的に進めていくことが必要である。
</t>
    <rPh sb="73" eb="75">
      <t>ゲンザイ</t>
    </rPh>
    <rPh sb="76" eb="78">
      <t>ケンセツ</t>
    </rPh>
    <rPh sb="78" eb="80">
      <t>トウシ</t>
    </rPh>
    <rPh sb="81" eb="82">
      <t>ツヅ</t>
    </rPh>
    <rPh sb="86" eb="88">
      <t>ジョウキョウ</t>
    </rPh>
    <rPh sb="92" eb="94">
      <t>ショウライ</t>
    </rPh>
    <rPh sb="94" eb="95">
      <t>テキ</t>
    </rPh>
    <rPh sb="96" eb="98">
      <t>ゲンカ</t>
    </rPh>
    <rPh sb="98" eb="100">
      <t>ショウキャク</t>
    </rPh>
    <rPh sb="100" eb="101">
      <t>ヒ</t>
    </rPh>
    <rPh sb="108" eb="110">
      <t>ゾウカ</t>
    </rPh>
    <rPh sb="111" eb="113">
      <t>オモニ</t>
    </rPh>
    <rPh sb="119" eb="121">
      <t>ミコ</t>
    </rPh>
    <phoneticPr fontId="4"/>
  </si>
  <si>
    <t>　法適用企業となり独立採算を求められる中においては、法適化以前と同様の一般会計繰入金に依存している経営体質からは脱却が必要である。
　資産となる管渠については、現在も整備を進めている段階であり、法定耐用年数に近い資産が少ないことから、関連する数値についても低い値を示しており良好な状態と見える。
　使用料については、投資規模に見合ったものであるか評価しながら、将来に渡り安定的にサービスを提供できるよう経営の健全化を図るため令和５年４月に改定を行ったところ。しかし、５年後には再度改定を行えるスケジュールで事務を進める必要がある。また、抜本的な改革を目指すため広域化に向け流域下水道との統合を検討していく。</t>
    <rPh sb="234" eb="236">
      <t>ネンゴ</t>
    </rPh>
    <rPh sb="238" eb="240">
      <t>サイド</t>
    </rPh>
    <rPh sb="240" eb="242">
      <t>カイテイ</t>
    </rPh>
    <rPh sb="243" eb="244">
      <t>オコナ</t>
    </rPh>
    <rPh sb="253" eb="255">
      <t>ジム</t>
    </rPh>
    <rPh sb="256" eb="257">
      <t>スス</t>
    </rPh>
    <rPh sb="259" eb="261">
      <t>ヒツヨウ</t>
    </rPh>
    <rPh sb="268" eb="271">
      <t>バッポンテキ</t>
    </rPh>
    <rPh sb="272" eb="274">
      <t>カイカク</t>
    </rPh>
    <rPh sb="275" eb="277">
      <t>メザ</t>
    </rPh>
    <phoneticPr fontId="4"/>
  </si>
  <si>
    <t>①単年度収支が黒字の105.03％とはなっているものの経常収益では使用料金の割合が低く、一般会計からの繰入金に依存している状況である。使用料収入の増加と経常的な維持管理費の削減に努めていく必要がある。
③流動比率：類似団体と比較して低い40.90％であるが、これは、流動負債の因子として企業債の償還金が変動しているためである。若干の改善が改善が見られるものの、今後、流動資産を増加させるには使用料収入の増加が必要であり、料金の改定や接続率の向上に努めていく。
⑤経費回収率：使用料で回収すべき経費を全て賄えていれば100％以上であるが、それを下回る55.23％であり、料金改定による改善が見られたものの、まだ低い水準である。今後は使用料水準を評価しながら経営改善を図っていく。
⑥汚水処理原価：全国平均、類似団体と比較して高い286.55円となった。接続率の向上により施設利用率を改善することで汚水処理原価の削減に努めると共に、広域化についても検討していく。
⑦施設利用率：類似団体と比較してほぼ変わらず、43.89％となった。人口減少が進み，施設・設備の利用率が低下することが推察される。今後も未接続世帯の解消に取り組み，利用率を向上させる必要がある。
⑧水洗化率：前年度とほぼ同様で、類似団体と比較しても低い69.77％となっている。継続的に接続促進のための広報活動などを強化し、接続率の向上に努めていく。</t>
    <rPh sb="8" eb="9">
      <t>ジ</t>
    </rPh>
    <rPh sb="67" eb="70">
      <t>シヨウリョウ</t>
    </rPh>
    <rPh sb="70" eb="72">
      <t>シュウニュウ</t>
    </rPh>
    <rPh sb="73" eb="75">
      <t>ゾウカ</t>
    </rPh>
    <rPh sb="151" eb="153">
      <t>ヘンドウ</t>
    </rPh>
    <rPh sb="163" eb="165">
      <t>ジャッカン</t>
    </rPh>
    <rPh sb="166" eb="168">
      <t>カイゼン</t>
    </rPh>
    <rPh sb="183" eb="185">
      <t>リュウドウ</t>
    </rPh>
    <rPh sb="185" eb="187">
      <t>シサン</t>
    </rPh>
    <rPh sb="188" eb="190">
      <t>ゾウカ</t>
    </rPh>
    <rPh sb="201" eb="203">
      <t>ゾウカ</t>
    </rPh>
    <rPh sb="204" eb="206">
      <t>ヒツヨウ</t>
    </rPh>
    <rPh sb="210" eb="212">
      <t>リョウキン</t>
    </rPh>
    <rPh sb="213" eb="215">
      <t>カイテイ</t>
    </rPh>
    <rPh sb="284" eb="286">
      <t>リョウキン</t>
    </rPh>
    <rPh sb="286" eb="288">
      <t>カイテイ</t>
    </rPh>
    <rPh sb="291" eb="293">
      <t>カイゼン</t>
    </rPh>
    <rPh sb="304" eb="305">
      <t>ヒク</t>
    </rPh>
    <rPh sb="306" eb="308">
      <t>スイジュン</t>
    </rPh>
    <rPh sb="347" eb="349">
      <t>ゼンコク</t>
    </rPh>
    <rPh sb="349" eb="351">
      <t>ヘイキン</t>
    </rPh>
    <rPh sb="384" eb="386">
      <t>シセツ</t>
    </rPh>
    <rPh sb="386" eb="388">
      <t>リヨウ</t>
    </rPh>
    <rPh sb="388" eb="389">
      <t>リツ</t>
    </rPh>
    <rPh sb="390" eb="392">
      <t>カイゼン</t>
    </rPh>
    <rPh sb="397" eb="399">
      <t>オスイ</t>
    </rPh>
    <rPh sb="399" eb="401">
      <t>ショリ</t>
    </rPh>
    <rPh sb="401" eb="403">
      <t>ゲンカ</t>
    </rPh>
    <rPh sb="411" eb="412">
      <t>トモ</t>
    </rPh>
    <rPh sb="489" eb="491">
      <t>スイサツ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</si>
</sst>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formatCode="#,##0.00;&quot;△&quot;#,##0.00;&quot;-&quot;">
                  <c:v>0.36</c:v>
                </c:pt>
                <c:pt idx="3">
                  <c:v>0</c:v>
                </c:pt>
                <c:pt idx="4">
                  <c:v>0</c:v>
                </c:pt>
              </c:numCache>
            </c:numRef>
          </c:val>
          <c:extLst>
            <c:ext xmlns:c16="http://schemas.microsoft.com/office/drawing/2014/chart" uri="{C3380CC4-5D6E-409C-BE32-E72D297353CC}">
              <c16:uniqueId val="{00000000-8FA0-4580-B985-4FBD5E94A99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0.39</c:v>
                </c:pt>
                <c:pt idx="2">
                  <c:v>0.1</c:v>
                </c:pt>
                <c:pt idx="3">
                  <c:v>0.08</c:v>
                </c:pt>
                <c:pt idx="4">
                  <c:v>0.06</c:v>
                </c:pt>
              </c:numCache>
            </c:numRef>
          </c:val>
          <c:smooth val="0"/>
          <c:extLst>
            <c:ext xmlns:c16="http://schemas.microsoft.com/office/drawing/2014/chart" uri="{C3380CC4-5D6E-409C-BE32-E72D297353CC}">
              <c16:uniqueId val="{00000001-8FA0-4580-B985-4FBD5E94A99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43.58</c:v>
                </c:pt>
                <c:pt idx="2">
                  <c:v>43.89</c:v>
                </c:pt>
                <c:pt idx="3">
                  <c:v>43.89</c:v>
                </c:pt>
                <c:pt idx="4">
                  <c:v>43.89</c:v>
                </c:pt>
              </c:numCache>
            </c:numRef>
          </c:val>
          <c:extLst>
            <c:ext xmlns:c16="http://schemas.microsoft.com/office/drawing/2014/chart" uri="{C3380CC4-5D6E-409C-BE32-E72D297353CC}">
              <c16:uniqueId val="{00000000-ACF5-45CE-BDD3-DDDD8370448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42.4</c:v>
                </c:pt>
                <c:pt idx="2">
                  <c:v>42.28</c:v>
                </c:pt>
                <c:pt idx="3">
                  <c:v>41.06</c:v>
                </c:pt>
                <c:pt idx="4">
                  <c:v>42.09</c:v>
                </c:pt>
              </c:numCache>
            </c:numRef>
          </c:val>
          <c:smooth val="0"/>
          <c:extLst>
            <c:ext xmlns:c16="http://schemas.microsoft.com/office/drawing/2014/chart" uri="{C3380CC4-5D6E-409C-BE32-E72D297353CC}">
              <c16:uniqueId val="{00000001-ACF5-45CE-BDD3-DDDD8370448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66.790000000000006</c:v>
                </c:pt>
                <c:pt idx="2">
                  <c:v>68.459999999999994</c:v>
                </c:pt>
                <c:pt idx="3">
                  <c:v>68.959999999999994</c:v>
                </c:pt>
                <c:pt idx="4">
                  <c:v>69.77</c:v>
                </c:pt>
              </c:numCache>
            </c:numRef>
          </c:val>
          <c:extLst>
            <c:ext xmlns:c16="http://schemas.microsoft.com/office/drawing/2014/chart" uri="{C3380CC4-5D6E-409C-BE32-E72D297353CC}">
              <c16:uniqueId val="{00000000-43E8-4818-9595-9C7EDB5C93A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84.19</c:v>
                </c:pt>
                <c:pt idx="2">
                  <c:v>84.34</c:v>
                </c:pt>
                <c:pt idx="3">
                  <c:v>84.34</c:v>
                </c:pt>
                <c:pt idx="4">
                  <c:v>84.73</c:v>
                </c:pt>
              </c:numCache>
            </c:numRef>
          </c:val>
          <c:smooth val="0"/>
          <c:extLst>
            <c:ext xmlns:c16="http://schemas.microsoft.com/office/drawing/2014/chart" uri="{C3380CC4-5D6E-409C-BE32-E72D297353CC}">
              <c16:uniqueId val="{00000001-43E8-4818-9595-9C7EDB5C93A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105.97</c:v>
                </c:pt>
                <c:pt idx="2">
                  <c:v>108.92</c:v>
                </c:pt>
                <c:pt idx="3">
                  <c:v>104.48</c:v>
                </c:pt>
                <c:pt idx="4">
                  <c:v>105.03</c:v>
                </c:pt>
              </c:numCache>
            </c:numRef>
          </c:val>
          <c:extLst>
            <c:ext xmlns:c16="http://schemas.microsoft.com/office/drawing/2014/chart" uri="{C3380CC4-5D6E-409C-BE32-E72D297353CC}">
              <c16:uniqueId val="{00000000-7EDA-4946-8138-437050EF7D7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105.78</c:v>
                </c:pt>
                <c:pt idx="2">
                  <c:v>106.09</c:v>
                </c:pt>
                <c:pt idx="3">
                  <c:v>106.44</c:v>
                </c:pt>
                <c:pt idx="4">
                  <c:v>107.11</c:v>
                </c:pt>
              </c:numCache>
            </c:numRef>
          </c:val>
          <c:smooth val="0"/>
          <c:extLst>
            <c:ext xmlns:c16="http://schemas.microsoft.com/office/drawing/2014/chart" uri="{C3380CC4-5D6E-409C-BE32-E72D297353CC}">
              <c16:uniqueId val="{00000001-7EDA-4946-8138-437050EF7D7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3.13</c:v>
                </c:pt>
                <c:pt idx="2">
                  <c:v>6.26</c:v>
                </c:pt>
                <c:pt idx="3">
                  <c:v>9.33</c:v>
                </c:pt>
                <c:pt idx="4">
                  <c:v>12.34</c:v>
                </c:pt>
              </c:numCache>
            </c:numRef>
          </c:val>
          <c:extLst>
            <c:ext xmlns:c16="http://schemas.microsoft.com/office/drawing/2014/chart" uri="{C3380CC4-5D6E-409C-BE32-E72D297353CC}">
              <c16:uniqueId val="{00000000-E502-4FD2-88BA-B5AB65735B0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21.36</c:v>
                </c:pt>
                <c:pt idx="2">
                  <c:v>22.79</c:v>
                </c:pt>
                <c:pt idx="3">
                  <c:v>24.8</c:v>
                </c:pt>
                <c:pt idx="4">
                  <c:v>26.77</c:v>
                </c:pt>
              </c:numCache>
            </c:numRef>
          </c:val>
          <c:smooth val="0"/>
          <c:extLst>
            <c:ext xmlns:c16="http://schemas.microsoft.com/office/drawing/2014/chart" uri="{C3380CC4-5D6E-409C-BE32-E72D297353CC}">
              <c16:uniqueId val="{00000001-E502-4FD2-88BA-B5AB65735B0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A5BA-4912-BE1F-AD52F8493AC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0.01</c:v>
                </c:pt>
                <c:pt idx="2">
                  <c:v>0.01</c:v>
                </c:pt>
                <c:pt idx="3">
                  <c:v>0.02</c:v>
                </c:pt>
                <c:pt idx="4">
                  <c:v>7.0000000000000007E-2</c:v>
                </c:pt>
              </c:numCache>
            </c:numRef>
          </c:val>
          <c:smooth val="0"/>
          <c:extLst>
            <c:ext xmlns:c16="http://schemas.microsoft.com/office/drawing/2014/chart" uri="{C3380CC4-5D6E-409C-BE32-E72D297353CC}">
              <c16:uniqueId val="{00000001-A5BA-4912-BE1F-AD52F8493AC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3A3F-4D34-94CC-ABB0DAE7088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63.96</c:v>
                </c:pt>
                <c:pt idx="2">
                  <c:v>69.42</c:v>
                </c:pt>
                <c:pt idx="3">
                  <c:v>72.86</c:v>
                </c:pt>
                <c:pt idx="4">
                  <c:v>69.540000000000006</c:v>
                </c:pt>
              </c:numCache>
            </c:numRef>
          </c:val>
          <c:smooth val="0"/>
          <c:extLst>
            <c:ext xmlns:c16="http://schemas.microsoft.com/office/drawing/2014/chart" uri="{C3380CC4-5D6E-409C-BE32-E72D297353CC}">
              <c16:uniqueId val="{00000001-3A3F-4D34-94CC-ABB0DAE7088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38.07</c:v>
                </c:pt>
                <c:pt idx="2">
                  <c:v>40.49</c:v>
                </c:pt>
                <c:pt idx="3">
                  <c:v>37.340000000000003</c:v>
                </c:pt>
                <c:pt idx="4">
                  <c:v>40.9</c:v>
                </c:pt>
              </c:numCache>
            </c:numRef>
          </c:val>
          <c:extLst>
            <c:ext xmlns:c16="http://schemas.microsoft.com/office/drawing/2014/chart" uri="{C3380CC4-5D6E-409C-BE32-E72D297353CC}">
              <c16:uniqueId val="{00000000-6A19-441C-997F-5C0CAB2BF79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44.24</c:v>
                </c:pt>
                <c:pt idx="2">
                  <c:v>43.07</c:v>
                </c:pt>
                <c:pt idx="3">
                  <c:v>45.42</c:v>
                </c:pt>
                <c:pt idx="4">
                  <c:v>50.63</c:v>
                </c:pt>
              </c:numCache>
            </c:numRef>
          </c:val>
          <c:smooth val="0"/>
          <c:extLst>
            <c:ext xmlns:c16="http://schemas.microsoft.com/office/drawing/2014/chart" uri="{C3380CC4-5D6E-409C-BE32-E72D297353CC}">
              <c16:uniqueId val="{00000001-6A19-441C-997F-5C0CAB2BF79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8EDF-4E42-850C-506445A7392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1258.43</c:v>
                </c:pt>
                <c:pt idx="2">
                  <c:v>1163.75</c:v>
                </c:pt>
                <c:pt idx="3">
                  <c:v>1195.47</c:v>
                </c:pt>
                <c:pt idx="4">
                  <c:v>1168.69</c:v>
                </c:pt>
              </c:numCache>
            </c:numRef>
          </c:val>
          <c:smooth val="0"/>
          <c:extLst>
            <c:ext xmlns:c16="http://schemas.microsoft.com/office/drawing/2014/chart" uri="{C3380CC4-5D6E-409C-BE32-E72D297353CC}">
              <c16:uniqueId val="{00000001-8EDF-4E42-850C-506445A7392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44.56</c:v>
                </c:pt>
                <c:pt idx="2">
                  <c:v>43.9</c:v>
                </c:pt>
                <c:pt idx="3">
                  <c:v>51</c:v>
                </c:pt>
                <c:pt idx="4">
                  <c:v>55.23</c:v>
                </c:pt>
              </c:numCache>
            </c:numRef>
          </c:val>
          <c:extLst>
            <c:ext xmlns:c16="http://schemas.microsoft.com/office/drawing/2014/chart" uri="{C3380CC4-5D6E-409C-BE32-E72D297353CC}">
              <c16:uniqueId val="{00000000-2E7C-4724-855B-2A4BE8929E8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2E7C-4724-855B-2A4BE8929E8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325.76</c:v>
                </c:pt>
                <c:pt idx="2">
                  <c:v>333.25</c:v>
                </c:pt>
                <c:pt idx="3">
                  <c:v>287.63</c:v>
                </c:pt>
                <c:pt idx="4">
                  <c:v>286.55</c:v>
                </c:pt>
              </c:numCache>
            </c:numRef>
          </c:val>
          <c:extLst>
            <c:ext xmlns:c16="http://schemas.microsoft.com/office/drawing/2014/chart" uri="{C3380CC4-5D6E-409C-BE32-E72D297353CC}">
              <c16:uniqueId val="{00000000-A20C-4153-9295-41C8A336EFB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224.88</c:v>
                </c:pt>
                <c:pt idx="2">
                  <c:v>228.64</c:v>
                </c:pt>
                <c:pt idx="3">
                  <c:v>239.46</c:v>
                </c:pt>
                <c:pt idx="4">
                  <c:v>233.15</c:v>
                </c:pt>
              </c:numCache>
            </c:numRef>
          </c:val>
          <c:smooth val="0"/>
          <c:extLst>
            <c:ext xmlns:c16="http://schemas.microsoft.com/office/drawing/2014/chart" uri="{C3380CC4-5D6E-409C-BE32-E72D297353CC}">
              <c16:uniqueId val="{00000001-A20C-4153-9295-41C8A336EFB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0"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茨城県　行方市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32055</v>
      </c>
      <c r="AM8" s="41"/>
      <c r="AN8" s="41"/>
      <c r="AO8" s="41"/>
      <c r="AP8" s="41"/>
      <c r="AQ8" s="41"/>
      <c r="AR8" s="41"/>
      <c r="AS8" s="41"/>
      <c r="AT8" s="34">
        <f>データ!T6</f>
        <v>222.48</v>
      </c>
      <c r="AU8" s="34"/>
      <c r="AV8" s="34"/>
      <c r="AW8" s="34"/>
      <c r="AX8" s="34"/>
      <c r="AY8" s="34"/>
      <c r="AZ8" s="34"/>
      <c r="BA8" s="34"/>
      <c r="BB8" s="34">
        <f>データ!U6</f>
        <v>144.08000000000001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67.569999999999993</v>
      </c>
      <c r="J10" s="34"/>
      <c r="K10" s="34"/>
      <c r="L10" s="34"/>
      <c r="M10" s="34"/>
      <c r="N10" s="34"/>
      <c r="O10" s="34"/>
      <c r="P10" s="34">
        <f>データ!P6</f>
        <v>8.86</v>
      </c>
      <c r="Q10" s="34"/>
      <c r="R10" s="34"/>
      <c r="S10" s="34"/>
      <c r="T10" s="34"/>
      <c r="U10" s="34"/>
      <c r="V10" s="34"/>
      <c r="W10" s="34">
        <f>データ!Q6</f>
        <v>68.02</v>
      </c>
      <c r="X10" s="34"/>
      <c r="Y10" s="34"/>
      <c r="Z10" s="34"/>
      <c r="AA10" s="34"/>
      <c r="AB10" s="34"/>
      <c r="AC10" s="34"/>
      <c r="AD10" s="41">
        <f>データ!R6</f>
        <v>3630</v>
      </c>
      <c r="AE10" s="41"/>
      <c r="AF10" s="41"/>
      <c r="AG10" s="41"/>
      <c r="AH10" s="41"/>
      <c r="AI10" s="41"/>
      <c r="AJ10" s="41"/>
      <c r="AK10" s="2"/>
      <c r="AL10" s="41">
        <f>データ!V6</f>
        <v>2825</v>
      </c>
      <c r="AM10" s="41"/>
      <c r="AN10" s="41"/>
      <c r="AO10" s="41"/>
      <c r="AP10" s="41"/>
      <c r="AQ10" s="41"/>
      <c r="AR10" s="41"/>
      <c r="AS10" s="41"/>
      <c r="AT10" s="34">
        <f>データ!W6</f>
        <v>1.99</v>
      </c>
      <c r="AU10" s="34"/>
      <c r="AV10" s="34"/>
      <c r="AW10" s="34"/>
      <c r="AX10" s="34"/>
      <c r="AY10" s="34"/>
      <c r="AZ10" s="34"/>
      <c r="BA10" s="34"/>
      <c r="BB10" s="34">
        <f>データ!X6</f>
        <v>1419.6</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ss2USAsuS/4SHntOLGJb1L868uu3d+mFTuAFRDkloR+XvPXxxtcfn6OSL93jH0SGYpBWPfhXxLmEz9iFB82NZQ==" saltValue="OYeOq+25sPhMDfQEtLVKS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82333</v>
      </c>
      <c r="D6" s="19">
        <f t="shared" si="3"/>
        <v>46</v>
      </c>
      <c r="E6" s="19">
        <f t="shared" si="3"/>
        <v>17</v>
      </c>
      <c r="F6" s="19">
        <f t="shared" si="3"/>
        <v>4</v>
      </c>
      <c r="G6" s="19">
        <f t="shared" si="3"/>
        <v>0</v>
      </c>
      <c r="H6" s="19" t="str">
        <f t="shared" si="3"/>
        <v>茨城県　行方市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67.569999999999993</v>
      </c>
      <c r="P6" s="20">
        <f t="shared" si="3"/>
        <v>8.86</v>
      </c>
      <c r="Q6" s="20">
        <f t="shared" si="3"/>
        <v>68.02</v>
      </c>
      <c r="R6" s="20">
        <f t="shared" si="3"/>
        <v>3630</v>
      </c>
      <c r="S6" s="20">
        <f t="shared" si="3"/>
        <v>32055</v>
      </c>
      <c r="T6" s="20">
        <f t="shared" si="3"/>
        <v>222.48</v>
      </c>
      <c r="U6" s="20">
        <f t="shared" si="3"/>
        <v>144.08000000000001</v>
      </c>
      <c r="V6" s="20">
        <f t="shared" si="3"/>
        <v>2825</v>
      </c>
      <c r="W6" s="20">
        <f t="shared" si="3"/>
        <v>1.99</v>
      </c>
      <c r="X6" s="20">
        <f t="shared" si="3"/>
        <v>1419.6</v>
      </c>
      <c r="Y6" s="21" t="str">
        <f>IF(Y7="",NA(),Y7)</f>
        <v>-</v>
      </c>
      <c r="Z6" s="21">
        <f t="shared" ref="Z6:AH6" si="4">IF(Z7="",NA(),Z7)</f>
        <v>105.97</v>
      </c>
      <c r="AA6" s="21">
        <f t="shared" si="4"/>
        <v>108.92</v>
      </c>
      <c r="AB6" s="21">
        <f t="shared" si="4"/>
        <v>104.48</v>
      </c>
      <c r="AC6" s="21">
        <f t="shared" si="4"/>
        <v>105.03</v>
      </c>
      <c r="AD6" s="21" t="str">
        <f t="shared" si="4"/>
        <v>-</v>
      </c>
      <c r="AE6" s="21">
        <f t="shared" si="4"/>
        <v>105.78</v>
      </c>
      <c r="AF6" s="21">
        <f t="shared" si="4"/>
        <v>106.09</v>
      </c>
      <c r="AG6" s="21">
        <f t="shared" si="4"/>
        <v>106.44</v>
      </c>
      <c r="AH6" s="21">
        <f t="shared" si="4"/>
        <v>107.11</v>
      </c>
      <c r="AI6" s="20" t="str">
        <f>IF(AI7="","",IF(AI7="-","【-】","【"&amp;SUBSTITUTE(TEXT(AI7,"#,##0.00"),"-","△")&amp;"】"))</f>
        <v>【105.09】</v>
      </c>
      <c r="AJ6" s="21" t="str">
        <f>IF(AJ7="",NA(),AJ7)</f>
        <v>-</v>
      </c>
      <c r="AK6" s="20">
        <f t="shared" ref="AK6:AS6" si="5">IF(AK7="",NA(),AK7)</f>
        <v>0</v>
      </c>
      <c r="AL6" s="20">
        <f t="shared" si="5"/>
        <v>0</v>
      </c>
      <c r="AM6" s="20">
        <f t="shared" si="5"/>
        <v>0</v>
      </c>
      <c r="AN6" s="20">
        <f t="shared" si="5"/>
        <v>0</v>
      </c>
      <c r="AO6" s="21" t="str">
        <f t="shared" si="5"/>
        <v>-</v>
      </c>
      <c r="AP6" s="21">
        <f t="shared" si="5"/>
        <v>63.96</v>
      </c>
      <c r="AQ6" s="21">
        <f t="shared" si="5"/>
        <v>69.42</v>
      </c>
      <c r="AR6" s="21">
        <f t="shared" si="5"/>
        <v>72.86</v>
      </c>
      <c r="AS6" s="21">
        <f t="shared" si="5"/>
        <v>69.540000000000006</v>
      </c>
      <c r="AT6" s="20" t="str">
        <f>IF(AT7="","",IF(AT7="-","【-】","【"&amp;SUBSTITUTE(TEXT(AT7,"#,##0.00"),"-","△")&amp;"】"))</f>
        <v>【65.73】</v>
      </c>
      <c r="AU6" s="21" t="str">
        <f>IF(AU7="",NA(),AU7)</f>
        <v>-</v>
      </c>
      <c r="AV6" s="21">
        <f t="shared" ref="AV6:BD6" si="6">IF(AV7="",NA(),AV7)</f>
        <v>38.07</v>
      </c>
      <c r="AW6" s="21">
        <f t="shared" si="6"/>
        <v>40.49</v>
      </c>
      <c r="AX6" s="21">
        <f t="shared" si="6"/>
        <v>37.340000000000003</v>
      </c>
      <c r="AY6" s="21">
        <f t="shared" si="6"/>
        <v>40.9</v>
      </c>
      <c r="AZ6" s="21" t="str">
        <f t="shared" si="6"/>
        <v>-</v>
      </c>
      <c r="BA6" s="21">
        <f t="shared" si="6"/>
        <v>44.24</v>
      </c>
      <c r="BB6" s="21">
        <f t="shared" si="6"/>
        <v>43.07</v>
      </c>
      <c r="BC6" s="21">
        <f t="shared" si="6"/>
        <v>45.42</v>
      </c>
      <c r="BD6" s="21">
        <f t="shared" si="6"/>
        <v>50.63</v>
      </c>
      <c r="BE6" s="20" t="str">
        <f>IF(BE7="","",IF(BE7="-","【-】","【"&amp;SUBSTITUTE(TEXT(BE7,"#,##0.00"),"-","△")&amp;"】"))</f>
        <v>【48.91】</v>
      </c>
      <c r="BF6" s="21" t="str">
        <f>IF(BF7="",NA(),BF7)</f>
        <v>-</v>
      </c>
      <c r="BG6" s="20">
        <f t="shared" ref="BG6:BO6" si="7">IF(BG7="",NA(),BG7)</f>
        <v>0</v>
      </c>
      <c r="BH6" s="20">
        <f t="shared" si="7"/>
        <v>0</v>
      </c>
      <c r="BI6" s="20">
        <f t="shared" si="7"/>
        <v>0</v>
      </c>
      <c r="BJ6" s="20">
        <f t="shared" si="7"/>
        <v>0</v>
      </c>
      <c r="BK6" s="21" t="str">
        <f t="shared" si="7"/>
        <v>-</v>
      </c>
      <c r="BL6" s="21">
        <f t="shared" si="7"/>
        <v>1258.43</v>
      </c>
      <c r="BM6" s="21">
        <f t="shared" si="7"/>
        <v>1163.75</v>
      </c>
      <c r="BN6" s="21">
        <f t="shared" si="7"/>
        <v>1195.47</v>
      </c>
      <c r="BO6" s="21">
        <f t="shared" si="7"/>
        <v>1168.69</v>
      </c>
      <c r="BP6" s="20" t="str">
        <f>IF(BP7="","",IF(BP7="-","【-】","【"&amp;SUBSTITUTE(TEXT(BP7,"#,##0.00"),"-","△")&amp;"】"))</f>
        <v>【1,156.82】</v>
      </c>
      <c r="BQ6" s="21" t="str">
        <f>IF(BQ7="",NA(),BQ7)</f>
        <v>-</v>
      </c>
      <c r="BR6" s="21">
        <f t="shared" ref="BR6:BZ6" si="8">IF(BR7="",NA(),BR7)</f>
        <v>44.56</v>
      </c>
      <c r="BS6" s="21">
        <f t="shared" si="8"/>
        <v>43.9</v>
      </c>
      <c r="BT6" s="21">
        <f t="shared" si="8"/>
        <v>51</v>
      </c>
      <c r="BU6" s="21">
        <f t="shared" si="8"/>
        <v>55.23</v>
      </c>
      <c r="BV6" s="21" t="str">
        <f t="shared" si="8"/>
        <v>-</v>
      </c>
      <c r="BW6" s="21">
        <f t="shared" si="8"/>
        <v>73.36</v>
      </c>
      <c r="BX6" s="21">
        <f t="shared" si="8"/>
        <v>72.599999999999994</v>
      </c>
      <c r="BY6" s="21">
        <f t="shared" si="8"/>
        <v>69.430000000000007</v>
      </c>
      <c r="BZ6" s="21">
        <f t="shared" si="8"/>
        <v>70.709999999999994</v>
      </c>
      <c r="CA6" s="20" t="str">
        <f>IF(CA7="","",IF(CA7="-","【-】","【"&amp;SUBSTITUTE(TEXT(CA7,"#,##0.00"),"-","△")&amp;"】"))</f>
        <v>【75.33】</v>
      </c>
      <c r="CB6" s="21" t="str">
        <f>IF(CB7="",NA(),CB7)</f>
        <v>-</v>
      </c>
      <c r="CC6" s="21">
        <f t="shared" ref="CC6:CK6" si="9">IF(CC7="",NA(),CC7)</f>
        <v>325.76</v>
      </c>
      <c r="CD6" s="21">
        <f t="shared" si="9"/>
        <v>333.25</v>
      </c>
      <c r="CE6" s="21">
        <f t="shared" si="9"/>
        <v>287.63</v>
      </c>
      <c r="CF6" s="21">
        <f t="shared" si="9"/>
        <v>286.55</v>
      </c>
      <c r="CG6" s="21" t="str">
        <f t="shared" si="9"/>
        <v>-</v>
      </c>
      <c r="CH6" s="21">
        <f t="shared" si="9"/>
        <v>224.88</v>
      </c>
      <c r="CI6" s="21">
        <f t="shared" si="9"/>
        <v>228.64</v>
      </c>
      <c r="CJ6" s="21">
        <f t="shared" si="9"/>
        <v>239.46</v>
      </c>
      <c r="CK6" s="21">
        <f t="shared" si="9"/>
        <v>233.15</v>
      </c>
      <c r="CL6" s="20" t="str">
        <f>IF(CL7="","",IF(CL7="-","【-】","【"&amp;SUBSTITUTE(TEXT(CL7,"#,##0.00"),"-","△")&amp;"】"))</f>
        <v>【215.73】</v>
      </c>
      <c r="CM6" s="21" t="str">
        <f>IF(CM7="",NA(),CM7)</f>
        <v>-</v>
      </c>
      <c r="CN6" s="21">
        <f t="shared" ref="CN6:CV6" si="10">IF(CN7="",NA(),CN7)</f>
        <v>43.58</v>
      </c>
      <c r="CO6" s="21">
        <f t="shared" si="10"/>
        <v>43.89</v>
      </c>
      <c r="CP6" s="21">
        <f t="shared" si="10"/>
        <v>43.89</v>
      </c>
      <c r="CQ6" s="21">
        <f t="shared" si="10"/>
        <v>43.89</v>
      </c>
      <c r="CR6" s="21" t="str">
        <f t="shared" si="10"/>
        <v>-</v>
      </c>
      <c r="CS6" s="21">
        <f t="shared" si="10"/>
        <v>42.4</v>
      </c>
      <c r="CT6" s="21">
        <f t="shared" si="10"/>
        <v>42.28</v>
      </c>
      <c r="CU6" s="21">
        <f t="shared" si="10"/>
        <v>41.06</v>
      </c>
      <c r="CV6" s="21">
        <f t="shared" si="10"/>
        <v>42.09</v>
      </c>
      <c r="CW6" s="20" t="str">
        <f>IF(CW7="","",IF(CW7="-","【-】","【"&amp;SUBSTITUTE(TEXT(CW7,"#,##0.00"),"-","△")&amp;"】"))</f>
        <v>【43.28】</v>
      </c>
      <c r="CX6" s="21" t="str">
        <f>IF(CX7="",NA(),CX7)</f>
        <v>-</v>
      </c>
      <c r="CY6" s="21">
        <f t="shared" ref="CY6:DG6" si="11">IF(CY7="",NA(),CY7)</f>
        <v>66.790000000000006</v>
      </c>
      <c r="CZ6" s="21">
        <f t="shared" si="11"/>
        <v>68.459999999999994</v>
      </c>
      <c r="DA6" s="21">
        <f t="shared" si="11"/>
        <v>68.959999999999994</v>
      </c>
      <c r="DB6" s="21">
        <f t="shared" si="11"/>
        <v>69.77</v>
      </c>
      <c r="DC6" s="21" t="str">
        <f t="shared" si="11"/>
        <v>-</v>
      </c>
      <c r="DD6" s="21">
        <f t="shared" si="11"/>
        <v>84.19</v>
      </c>
      <c r="DE6" s="21">
        <f t="shared" si="11"/>
        <v>84.34</v>
      </c>
      <c r="DF6" s="21">
        <f t="shared" si="11"/>
        <v>84.34</v>
      </c>
      <c r="DG6" s="21">
        <f t="shared" si="11"/>
        <v>84.73</v>
      </c>
      <c r="DH6" s="20" t="str">
        <f>IF(DH7="","",IF(DH7="-","【-】","【"&amp;SUBSTITUTE(TEXT(DH7,"#,##0.00"),"-","△")&amp;"】"))</f>
        <v>【86.21】</v>
      </c>
      <c r="DI6" s="21" t="str">
        <f>IF(DI7="",NA(),DI7)</f>
        <v>-</v>
      </c>
      <c r="DJ6" s="21">
        <f t="shared" ref="DJ6:DR6" si="12">IF(DJ7="",NA(),DJ7)</f>
        <v>3.13</v>
      </c>
      <c r="DK6" s="21">
        <f t="shared" si="12"/>
        <v>6.26</v>
      </c>
      <c r="DL6" s="21">
        <f t="shared" si="12"/>
        <v>9.33</v>
      </c>
      <c r="DM6" s="21">
        <f t="shared" si="12"/>
        <v>12.34</v>
      </c>
      <c r="DN6" s="21" t="str">
        <f t="shared" si="12"/>
        <v>-</v>
      </c>
      <c r="DO6" s="21">
        <f t="shared" si="12"/>
        <v>21.36</v>
      </c>
      <c r="DP6" s="21">
        <f t="shared" si="12"/>
        <v>22.79</v>
      </c>
      <c r="DQ6" s="21">
        <f t="shared" si="12"/>
        <v>24.8</v>
      </c>
      <c r="DR6" s="21">
        <f t="shared" si="12"/>
        <v>26.77</v>
      </c>
      <c r="DS6" s="20" t="str">
        <f>IF(DS7="","",IF(DS7="-","【-】","【"&amp;SUBSTITUTE(TEXT(DS7,"#,##0.00"),"-","△")&amp;"】"))</f>
        <v>【29.62】</v>
      </c>
      <c r="DT6" s="21" t="str">
        <f>IF(DT7="",NA(),DT7)</f>
        <v>-</v>
      </c>
      <c r="DU6" s="20">
        <f t="shared" ref="DU6:EC6" si="13">IF(DU7="",NA(),DU7)</f>
        <v>0</v>
      </c>
      <c r="DV6" s="20">
        <f t="shared" si="13"/>
        <v>0</v>
      </c>
      <c r="DW6" s="20">
        <f t="shared" si="13"/>
        <v>0</v>
      </c>
      <c r="DX6" s="20">
        <f t="shared" si="13"/>
        <v>0</v>
      </c>
      <c r="DY6" s="21" t="str">
        <f t="shared" si="13"/>
        <v>-</v>
      </c>
      <c r="DZ6" s="21">
        <f t="shared" si="13"/>
        <v>0.01</v>
      </c>
      <c r="EA6" s="21">
        <f t="shared" si="13"/>
        <v>0.01</v>
      </c>
      <c r="EB6" s="21">
        <f t="shared" si="13"/>
        <v>0.02</v>
      </c>
      <c r="EC6" s="21">
        <f t="shared" si="13"/>
        <v>7.0000000000000007E-2</v>
      </c>
      <c r="ED6" s="20" t="str">
        <f>IF(ED7="","",IF(ED7="-","【-】","【"&amp;SUBSTITUTE(TEXT(ED7,"#,##0.00"),"-","△")&amp;"】"))</f>
        <v>【0.09】</v>
      </c>
      <c r="EE6" s="21" t="str">
        <f>IF(EE7="",NA(),EE7)</f>
        <v>-</v>
      </c>
      <c r="EF6" s="20">
        <f t="shared" ref="EF6:EN6" si="14">IF(EF7="",NA(),EF7)</f>
        <v>0</v>
      </c>
      <c r="EG6" s="21">
        <f t="shared" si="14"/>
        <v>0.36</v>
      </c>
      <c r="EH6" s="20">
        <f t="shared" si="14"/>
        <v>0</v>
      </c>
      <c r="EI6" s="20">
        <f t="shared" si="14"/>
        <v>0</v>
      </c>
      <c r="EJ6" s="21" t="str">
        <f t="shared" si="14"/>
        <v>-</v>
      </c>
      <c r="EK6" s="21">
        <f t="shared" si="14"/>
        <v>0.39</v>
      </c>
      <c r="EL6" s="21">
        <f t="shared" si="14"/>
        <v>0.1</v>
      </c>
      <c r="EM6" s="21">
        <f t="shared" si="14"/>
        <v>0.08</v>
      </c>
      <c r="EN6" s="21">
        <f t="shared" si="14"/>
        <v>0.06</v>
      </c>
      <c r="EO6" s="20" t="str">
        <f>IF(EO7="","",IF(EO7="-","【-】","【"&amp;SUBSTITUTE(TEXT(EO7,"#,##0.00"),"-","△")&amp;"】"))</f>
        <v>【0.11】</v>
      </c>
    </row>
    <row r="7" spans="1:148" s="22" customFormat="1" x14ac:dyDescent="0.15">
      <c r="A7" s="14"/>
      <c r="B7" s="23">
        <v>2023</v>
      </c>
      <c r="C7" s="23">
        <v>82333</v>
      </c>
      <c r="D7" s="23">
        <v>46</v>
      </c>
      <c r="E7" s="23">
        <v>17</v>
      </c>
      <c r="F7" s="23">
        <v>4</v>
      </c>
      <c r="G7" s="23">
        <v>0</v>
      </c>
      <c r="H7" s="23" t="s">
        <v>96</v>
      </c>
      <c r="I7" s="23" t="s">
        <v>97</v>
      </c>
      <c r="J7" s="23" t="s">
        <v>98</v>
      </c>
      <c r="K7" s="23" t="s">
        <v>99</v>
      </c>
      <c r="L7" s="23" t="s">
        <v>100</v>
      </c>
      <c r="M7" s="23" t="s">
        <v>101</v>
      </c>
      <c r="N7" s="24" t="s">
        <v>102</v>
      </c>
      <c r="O7" s="24">
        <v>67.569999999999993</v>
      </c>
      <c r="P7" s="24">
        <v>8.86</v>
      </c>
      <c r="Q7" s="24">
        <v>68.02</v>
      </c>
      <c r="R7" s="24">
        <v>3630</v>
      </c>
      <c r="S7" s="24">
        <v>32055</v>
      </c>
      <c r="T7" s="24">
        <v>222.48</v>
      </c>
      <c r="U7" s="24">
        <v>144.08000000000001</v>
      </c>
      <c r="V7" s="24">
        <v>2825</v>
      </c>
      <c r="W7" s="24">
        <v>1.99</v>
      </c>
      <c r="X7" s="24">
        <v>1419.6</v>
      </c>
      <c r="Y7" s="24" t="s">
        <v>102</v>
      </c>
      <c r="Z7" s="24">
        <v>105.97</v>
      </c>
      <c r="AA7" s="24">
        <v>108.92</v>
      </c>
      <c r="AB7" s="24">
        <v>104.48</v>
      </c>
      <c r="AC7" s="24">
        <v>105.03</v>
      </c>
      <c r="AD7" s="24" t="s">
        <v>102</v>
      </c>
      <c r="AE7" s="24">
        <v>105.78</v>
      </c>
      <c r="AF7" s="24">
        <v>106.09</v>
      </c>
      <c r="AG7" s="24">
        <v>106.44</v>
      </c>
      <c r="AH7" s="24">
        <v>107.11</v>
      </c>
      <c r="AI7" s="24">
        <v>105.09</v>
      </c>
      <c r="AJ7" s="24" t="s">
        <v>102</v>
      </c>
      <c r="AK7" s="24">
        <v>0</v>
      </c>
      <c r="AL7" s="24">
        <v>0</v>
      </c>
      <c r="AM7" s="24">
        <v>0</v>
      </c>
      <c r="AN7" s="24">
        <v>0</v>
      </c>
      <c r="AO7" s="24" t="s">
        <v>102</v>
      </c>
      <c r="AP7" s="24">
        <v>63.96</v>
      </c>
      <c r="AQ7" s="24">
        <v>69.42</v>
      </c>
      <c r="AR7" s="24">
        <v>72.86</v>
      </c>
      <c r="AS7" s="24">
        <v>69.540000000000006</v>
      </c>
      <c r="AT7" s="24">
        <v>65.73</v>
      </c>
      <c r="AU7" s="24" t="s">
        <v>102</v>
      </c>
      <c r="AV7" s="24">
        <v>38.07</v>
      </c>
      <c r="AW7" s="24">
        <v>40.49</v>
      </c>
      <c r="AX7" s="24">
        <v>37.340000000000003</v>
      </c>
      <c r="AY7" s="24">
        <v>40.9</v>
      </c>
      <c r="AZ7" s="24" t="s">
        <v>102</v>
      </c>
      <c r="BA7" s="24">
        <v>44.24</v>
      </c>
      <c r="BB7" s="24">
        <v>43.07</v>
      </c>
      <c r="BC7" s="24">
        <v>45.42</v>
      </c>
      <c r="BD7" s="24">
        <v>50.63</v>
      </c>
      <c r="BE7" s="24">
        <v>48.91</v>
      </c>
      <c r="BF7" s="24" t="s">
        <v>102</v>
      </c>
      <c r="BG7" s="24">
        <v>0</v>
      </c>
      <c r="BH7" s="24">
        <v>0</v>
      </c>
      <c r="BI7" s="24">
        <v>0</v>
      </c>
      <c r="BJ7" s="24">
        <v>0</v>
      </c>
      <c r="BK7" s="24" t="s">
        <v>102</v>
      </c>
      <c r="BL7" s="24">
        <v>1258.43</v>
      </c>
      <c r="BM7" s="24">
        <v>1163.75</v>
      </c>
      <c r="BN7" s="24">
        <v>1195.47</v>
      </c>
      <c r="BO7" s="24">
        <v>1168.69</v>
      </c>
      <c r="BP7" s="24">
        <v>1156.82</v>
      </c>
      <c r="BQ7" s="24" t="s">
        <v>102</v>
      </c>
      <c r="BR7" s="24">
        <v>44.56</v>
      </c>
      <c r="BS7" s="24">
        <v>43.9</v>
      </c>
      <c r="BT7" s="24">
        <v>51</v>
      </c>
      <c r="BU7" s="24">
        <v>55.23</v>
      </c>
      <c r="BV7" s="24" t="s">
        <v>102</v>
      </c>
      <c r="BW7" s="24">
        <v>73.36</v>
      </c>
      <c r="BX7" s="24">
        <v>72.599999999999994</v>
      </c>
      <c r="BY7" s="24">
        <v>69.430000000000007</v>
      </c>
      <c r="BZ7" s="24">
        <v>70.709999999999994</v>
      </c>
      <c r="CA7" s="24">
        <v>75.33</v>
      </c>
      <c r="CB7" s="24" t="s">
        <v>102</v>
      </c>
      <c r="CC7" s="24">
        <v>325.76</v>
      </c>
      <c r="CD7" s="24">
        <v>333.25</v>
      </c>
      <c r="CE7" s="24">
        <v>287.63</v>
      </c>
      <c r="CF7" s="24">
        <v>286.55</v>
      </c>
      <c r="CG7" s="24" t="s">
        <v>102</v>
      </c>
      <c r="CH7" s="24">
        <v>224.88</v>
      </c>
      <c r="CI7" s="24">
        <v>228.64</v>
      </c>
      <c r="CJ7" s="24">
        <v>239.46</v>
      </c>
      <c r="CK7" s="24">
        <v>233.15</v>
      </c>
      <c r="CL7" s="24">
        <v>215.73</v>
      </c>
      <c r="CM7" s="24" t="s">
        <v>102</v>
      </c>
      <c r="CN7" s="24">
        <v>43.58</v>
      </c>
      <c r="CO7" s="24">
        <v>43.89</v>
      </c>
      <c r="CP7" s="24">
        <v>43.89</v>
      </c>
      <c r="CQ7" s="24">
        <v>43.89</v>
      </c>
      <c r="CR7" s="24" t="s">
        <v>102</v>
      </c>
      <c r="CS7" s="24">
        <v>42.4</v>
      </c>
      <c r="CT7" s="24">
        <v>42.28</v>
      </c>
      <c r="CU7" s="24">
        <v>41.06</v>
      </c>
      <c r="CV7" s="24">
        <v>42.09</v>
      </c>
      <c r="CW7" s="24">
        <v>43.28</v>
      </c>
      <c r="CX7" s="24" t="s">
        <v>102</v>
      </c>
      <c r="CY7" s="24">
        <v>66.790000000000006</v>
      </c>
      <c r="CZ7" s="24">
        <v>68.459999999999994</v>
      </c>
      <c r="DA7" s="24">
        <v>68.959999999999994</v>
      </c>
      <c r="DB7" s="24">
        <v>69.77</v>
      </c>
      <c r="DC7" s="24" t="s">
        <v>102</v>
      </c>
      <c r="DD7" s="24">
        <v>84.19</v>
      </c>
      <c r="DE7" s="24">
        <v>84.34</v>
      </c>
      <c r="DF7" s="24">
        <v>84.34</v>
      </c>
      <c r="DG7" s="24">
        <v>84.73</v>
      </c>
      <c r="DH7" s="24">
        <v>86.21</v>
      </c>
      <c r="DI7" s="24" t="s">
        <v>102</v>
      </c>
      <c r="DJ7" s="24">
        <v>3.13</v>
      </c>
      <c r="DK7" s="24">
        <v>6.26</v>
      </c>
      <c r="DL7" s="24">
        <v>9.33</v>
      </c>
      <c r="DM7" s="24">
        <v>12.34</v>
      </c>
      <c r="DN7" s="24" t="s">
        <v>102</v>
      </c>
      <c r="DO7" s="24">
        <v>21.36</v>
      </c>
      <c r="DP7" s="24">
        <v>22.79</v>
      </c>
      <c r="DQ7" s="24">
        <v>24.8</v>
      </c>
      <c r="DR7" s="24">
        <v>26.77</v>
      </c>
      <c r="DS7" s="24">
        <v>29.62</v>
      </c>
      <c r="DT7" s="24" t="s">
        <v>102</v>
      </c>
      <c r="DU7" s="24">
        <v>0</v>
      </c>
      <c r="DV7" s="24">
        <v>0</v>
      </c>
      <c r="DW7" s="24">
        <v>0</v>
      </c>
      <c r="DX7" s="24">
        <v>0</v>
      </c>
      <c r="DY7" s="24" t="s">
        <v>102</v>
      </c>
      <c r="DZ7" s="24">
        <v>0.01</v>
      </c>
      <c r="EA7" s="24">
        <v>0.01</v>
      </c>
      <c r="EB7" s="24">
        <v>0.02</v>
      </c>
      <c r="EC7" s="24">
        <v>7.0000000000000007E-2</v>
      </c>
      <c r="ED7" s="24">
        <v>0.09</v>
      </c>
      <c r="EE7" s="24" t="s">
        <v>102</v>
      </c>
      <c r="EF7" s="24">
        <v>0</v>
      </c>
      <c r="EG7" s="24">
        <v>0.36</v>
      </c>
      <c r="EH7" s="24">
        <v>0</v>
      </c>
      <c r="EI7" s="24">
        <v>0</v>
      </c>
      <c r="EJ7" s="24" t="s">
        <v>102</v>
      </c>
      <c r="EK7" s="24">
        <v>0.39</v>
      </c>
      <c r="EL7" s="24">
        <v>0.1</v>
      </c>
      <c r="EM7" s="24">
        <v>0.08</v>
      </c>
      <c r="EN7" s="24">
        <v>0.06</v>
      </c>
      <c r="EO7" s="24">
        <v>0.11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namegata-city</cp:lastModifiedBy>
  <cp:lastPrinted>2025-02-04T03:55:15Z</cp:lastPrinted>
  <dcterms:created xsi:type="dcterms:W3CDTF">2025-01-24T07:10:03Z</dcterms:created>
  <dcterms:modified xsi:type="dcterms:W3CDTF">2025-02-04T03:55:18Z</dcterms:modified>
  <cp:category/>
</cp:coreProperties>
</file>