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0.21\文書分類フォルダ\0430_下水道課\01_総括\09_調査報告\R_05\002_調査報告（県へ報告）\R060206〆公営企業に係る経営比較分析表（令和４年度決算）の分析等について\"/>
    </mc:Choice>
  </mc:AlternateContent>
  <workbookProtection workbookAlgorithmName="SHA-512" workbookHashValue="/STEsYaYwjHpgkw4evng2uNOhkT5rb1LooqkwxGvQ9O9YyFDfcbA9Zb1E5wjQ62HsdB93H7c7yhPMF9wmND+ow==" workbookSaltValue="I1VK+NdkTCHGMW418sKT3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<sst xmlns="http://schemas.openxmlformats.org/spreadsheetml/2006/main" count="278" uniqueCount="117">
  <si>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</si>
  <si>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</si>
  <si>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</si>
  <si>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</si>
  <si>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</si>
  <si>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</si>
  <si>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</si>
  <si>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</si>
  <si>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</si>
  <si>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</si>
  <si>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</si>
  <si>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</si>
  <si>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</si>
  <si>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</si>
  <si>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</si>
  <si>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</si>
  <si>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</si>
  <si>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</si>
  <si>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</si>
  <si>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</si>
  <si>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</si>
  <si>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</si>
  <si>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</si>
  <si>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</si>
  <si>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</si>
  <si>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</si>
  <si>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</si>
  <si>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</si>
  <si>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</si>
  <si>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</si>
  <si>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</si>
  <si>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</si>
  <si>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</si>
  <si>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</si>
  <si>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</si>
  <si>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</si>
  <si>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</si>
  <si>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</si>
  <si>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</si>
  <si>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</si>
  <si>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</si>
  <si>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</si>
  <si>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</si>
  <si>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</si>
  <si>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</si>
  <si>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</si>
  <si>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</si>
  <si>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</si>
  <si>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</si>
  <si>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</si>
  <si>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</si>
  <si>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</si>
  <si>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</si>
  <si>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</si>
  <si>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</si>
  <si>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</si>
  <si>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</si>
  <si>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</si>
  <si>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</si>
  <si>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</si>
  <si>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</si>
  <si>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</si>
  <si>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</si>
  <si>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</si>
  <si>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</si>
  <si>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</si>
  <si>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</si>
  <si>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</si>
  <si>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</si>
  <si>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</si>
  <si>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</si>
  <si>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</si>
  <si>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</si>
  <si>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</si>
  <si>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</si>
  <si>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</si>
  <si>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</si>
  <si>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</si>
  <si>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</si>
  <si>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</si>
  <si>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</si>
  <si>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</si>
  <si>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</si>
  <si>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</si>
  <si>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</si>
  <si>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</si>
  <si>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</si>
  <si>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</si>
  <si>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</si>
  <si>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</si>
  <si>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</si>
  <si>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</si>
  <si>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</si>
  <si>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</si>
  <si>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</si>
  <si>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</si>
  <si>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</si>
  <si>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</si>
  <si>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</si>
  <si>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</si>
  <si>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</si>
  <si>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</si>
  <si>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</si>
  <si>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</si>
  <si>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</si>
  <si>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</si>
  <si>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</si>
  <si>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</si>
  <si>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</si>
  <si>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</si>
  <si>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</si>
  <si>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</si>
  <si>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</si>
  <si>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</si>
  <si>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単年度収支が黒字の101.59％となってはいるものの経常収益では使用料金の割合は低く、一般会計からの繰入金に依存している状況である。今後は人口減少に伴い，収益の増が徐々に見込めなくなることが予想されるため、使用料水準を評価しながら経営改善を図るとともに、経常的な維持管理費の削減に努めていく必要がある。
③流動比率：全国平均及び類似団体と比較して低い43.27％となった。これは、財源として発行した企業債の償還金が流動負債の因子となっているためである。今後は、償還金が減少していくので改善する見通しである。
⑤経費回収率：使用料で回収すべき経費を全て賄えていれば100％以上であるが、それを下回る64.72％であり汚水処理費を使用料で賄えていない現状である。今後は使用料水準を勘案しながら料金改定していくなど、経営改善を図っていく。
⑥汚水処理原価：高度処理が必要な地域であり全国平均及び類似団体と比較して高い252.83円となった。現在は整備計画完了しており接続率の向上と合わせて維持管理費の削減に努め、効率的な汚水処理を行っていく必要がある。
⑧水洗化率：前年度比で0.38％の増加はしているが、全国平均及び類似団体と比較しても低い75.96％となっている。接続のための費用を支援するための補助制度の拡充を検討し、継続的に接続促進のための広報活動などを強化し、接続率の向上に努めていく。</t>
    <rPh sb="346" eb="348">
      <t>カンアン</t>
    </rPh>
    <rPh sb="352" eb="354">
      <t>リョウキン</t>
    </rPh>
    <rPh sb="354" eb="356">
      <t>カイテイ</t>
    </rPh>
    <phoneticPr fontId="4"/>
  </si>
  <si>
    <t xml:space="preserve">①有形固定資産減価償却率：全国平均及び類似団体と比較して低い9.12％となった。要因としては、法定耐用年数に近い資産が少ないことが考えられる。今後は、耐用年数の到来を見据えてストックマネジメント計画に沿った更新・改良を効率的に進めていくことが必要である。
</t>
    <phoneticPr fontId="4"/>
  </si>
  <si>
    <t>　法適用企業となり独立採算を求められる中においては、法適化以前と同様の一般会計繰入金に依存している経営体質からの脱却が必要である。
　使用料については、投資規模に見合ったものであるか評価しながら、将来に渡り安定的にサービスを提供できるよう経営の健全化を図っていく必要がある。
　資産となる公共下水道管渠については、将来必然的に法定耐用年数が到来し、更新・改良が必要となることから、ストックマネジメント計画に沿った効率的な更新をすすめ経費の抑制を図っていく。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</si>
</sst>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0.14000000000000001</c:v>
                </c:pt>
                <c:pt idx="4" formatCode="#,##0.00;&quot;△&quot;#,##0.00">
                  <c:v>0</c:v>
                </c:pt>
              </c:numCache>
            </c:numRef>
          </c:val>
          <c:extLst>
            <c:ext xmlns:c16="http://schemas.microsoft.com/office/drawing/2014/chart" uri="{C3380CC4-5D6E-409C-BE32-E72D297353CC}">
              <c16:uniqueId val="{00000000-18FD-4579-BB8C-8DAECCD5522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0.09</c:v>
                </c:pt>
              </c:numCache>
            </c:numRef>
          </c:val>
          <c:smooth val="0"/>
          <c:extLst>
            <c:ext xmlns:c16="http://schemas.microsoft.com/office/drawing/2014/chart" uri="{C3380CC4-5D6E-409C-BE32-E72D297353CC}">
              <c16:uniqueId val="{00000001-18FD-4579-BB8C-8DAECCD5522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80-4EC9-A1F7-60FE2F87243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47.32</c:v>
                </c:pt>
              </c:numCache>
            </c:numRef>
          </c:val>
          <c:smooth val="0"/>
          <c:extLst>
            <c:ext xmlns:c16="http://schemas.microsoft.com/office/drawing/2014/chart" uri="{C3380CC4-5D6E-409C-BE32-E72D297353CC}">
              <c16:uniqueId val="{00000001-D280-4EC9-A1F7-60FE2F87243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72.77</c:v>
                </c:pt>
                <c:pt idx="3">
                  <c:v>75.58</c:v>
                </c:pt>
                <c:pt idx="4">
                  <c:v>75.959999999999994</c:v>
                </c:pt>
              </c:numCache>
            </c:numRef>
          </c:val>
          <c:extLst>
            <c:ext xmlns:c16="http://schemas.microsoft.com/office/drawing/2014/chart" uri="{C3380CC4-5D6E-409C-BE32-E72D297353CC}">
              <c16:uniqueId val="{00000000-5F77-4DF4-99A9-6B5BA1E3F7F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81.33</c:v>
                </c:pt>
              </c:numCache>
            </c:numRef>
          </c:val>
          <c:smooth val="0"/>
          <c:extLst>
            <c:ext xmlns:c16="http://schemas.microsoft.com/office/drawing/2014/chart" uri="{C3380CC4-5D6E-409C-BE32-E72D297353CC}">
              <c16:uniqueId val="{00000001-5F77-4DF4-99A9-6B5BA1E3F7F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102.65</c:v>
                </c:pt>
                <c:pt idx="3">
                  <c:v>113</c:v>
                </c:pt>
                <c:pt idx="4">
                  <c:v>101.59</c:v>
                </c:pt>
              </c:numCache>
            </c:numRef>
          </c:val>
          <c:extLst>
            <c:ext xmlns:c16="http://schemas.microsoft.com/office/drawing/2014/chart" uri="{C3380CC4-5D6E-409C-BE32-E72D297353CC}">
              <c16:uniqueId val="{00000000-29FA-4AA1-8DDB-736C78285BB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107.19</c:v>
                </c:pt>
              </c:numCache>
            </c:numRef>
          </c:val>
          <c:smooth val="0"/>
          <c:extLst>
            <c:ext xmlns:c16="http://schemas.microsoft.com/office/drawing/2014/chart" uri="{C3380CC4-5D6E-409C-BE32-E72D297353CC}">
              <c16:uniqueId val="{00000001-29FA-4AA1-8DDB-736C78285BB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3.05</c:v>
                </c:pt>
                <c:pt idx="3">
                  <c:v>6.08</c:v>
                </c:pt>
                <c:pt idx="4">
                  <c:v>9.1199999999999992</c:v>
                </c:pt>
              </c:numCache>
            </c:numRef>
          </c:val>
          <c:extLst>
            <c:ext xmlns:c16="http://schemas.microsoft.com/office/drawing/2014/chart" uri="{C3380CC4-5D6E-409C-BE32-E72D297353CC}">
              <c16:uniqueId val="{00000000-6B69-4A48-86A6-1838D8BD898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22.89</c:v>
                </c:pt>
              </c:numCache>
            </c:numRef>
          </c:val>
          <c:smooth val="0"/>
          <c:extLst>
            <c:ext xmlns:c16="http://schemas.microsoft.com/office/drawing/2014/chart" uri="{C3380CC4-5D6E-409C-BE32-E72D297353CC}">
              <c16:uniqueId val="{00000001-6B69-4A48-86A6-1838D8BD898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2A3-4F75-83CE-5159F7E790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2A3-4F75-83CE-5159F7E790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5A0-4A31-87EF-17894D6244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31.07</c:v>
                </c:pt>
              </c:numCache>
            </c:numRef>
          </c:val>
          <c:smooth val="0"/>
          <c:extLst>
            <c:ext xmlns:c16="http://schemas.microsoft.com/office/drawing/2014/chart" uri="{C3380CC4-5D6E-409C-BE32-E72D297353CC}">
              <c16:uniqueId val="{00000001-05A0-4A31-87EF-17894D6244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11.77</c:v>
                </c:pt>
                <c:pt idx="3">
                  <c:v>41.51</c:v>
                </c:pt>
                <c:pt idx="4">
                  <c:v>43.27</c:v>
                </c:pt>
              </c:numCache>
            </c:numRef>
          </c:val>
          <c:extLst>
            <c:ext xmlns:c16="http://schemas.microsoft.com/office/drawing/2014/chart" uri="{C3380CC4-5D6E-409C-BE32-E72D297353CC}">
              <c16:uniqueId val="{00000000-9936-406C-B509-A9794D9B87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51.09</c:v>
                </c:pt>
              </c:numCache>
            </c:numRef>
          </c:val>
          <c:smooth val="0"/>
          <c:extLst>
            <c:ext xmlns:c16="http://schemas.microsoft.com/office/drawing/2014/chart" uri="{C3380CC4-5D6E-409C-BE32-E72D297353CC}">
              <c16:uniqueId val="{00000001-9936-406C-B509-A9794D9B87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952-4718-AD5E-4B2BD8E53D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1194.56</c:v>
                </c:pt>
              </c:numCache>
            </c:numRef>
          </c:val>
          <c:smooth val="0"/>
          <c:extLst>
            <c:ext xmlns:c16="http://schemas.microsoft.com/office/drawing/2014/chart" uri="{C3380CC4-5D6E-409C-BE32-E72D297353CC}">
              <c16:uniqueId val="{00000001-0952-4718-AD5E-4B2BD8E53D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62.78</c:v>
                </c:pt>
                <c:pt idx="3">
                  <c:v>64.81</c:v>
                </c:pt>
                <c:pt idx="4">
                  <c:v>64.72</c:v>
                </c:pt>
              </c:numCache>
            </c:numRef>
          </c:val>
          <c:extLst>
            <c:ext xmlns:c16="http://schemas.microsoft.com/office/drawing/2014/chart" uri="{C3380CC4-5D6E-409C-BE32-E72D297353CC}">
              <c16:uniqueId val="{00000000-453E-49E1-94E4-076183EB3AF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76.78</c:v>
                </c:pt>
              </c:numCache>
            </c:numRef>
          </c:val>
          <c:smooth val="0"/>
          <c:extLst>
            <c:ext xmlns:c16="http://schemas.microsoft.com/office/drawing/2014/chart" uri="{C3380CC4-5D6E-409C-BE32-E72D297353CC}">
              <c16:uniqueId val="{00000001-453E-49E1-94E4-076183EB3AF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264.81</c:v>
                </c:pt>
                <c:pt idx="3">
                  <c:v>254.88</c:v>
                </c:pt>
                <c:pt idx="4">
                  <c:v>252.83</c:v>
                </c:pt>
              </c:numCache>
            </c:numRef>
          </c:val>
          <c:extLst>
            <c:ext xmlns:c16="http://schemas.microsoft.com/office/drawing/2014/chart" uri="{C3380CC4-5D6E-409C-BE32-E72D297353CC}">
              <c16:uniqueId val="{00000000-8B1C-4693-B6CE-70E621DE3A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224.31</c:v>
                </c:pt>
              </c:numCache>
            </c:numRef>
          </c:val>
          <c:smooth val="0"/>
          <c:extLst>
            <c:ext xmlns:c16="http://schemas.microsoft.com/office/drawing/2014/chart" uri="{C3380CC4-5D6E-409C-BE32-E72D297353CC}">
              <c16:uniqueId val="{00000001-8B1C-4693-B6CE-70E621DE3A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行方市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32502</v>
      </c>
      <c r="AM8" s="46"/>
      <c r="AN8" s="46"/>
      <c r="AO8" s="46"/>
      <c r="AP8" s="46"/>
      <c r="AQ8" s="46"/>
      <c r="AR8" s="46"/>
      <c r="AS8" s="46"/>
      <c r="AT8" s="45">
        <f>データ!T6</f>
        <v>222.48</v>
      </c>
      <c r="AU8" s="45"/>
      <c r="AV8" s="45"/>
      <c r="AW8" s="45"/>
      <c r="AX8" s="45"/>
      <c r="AY8" s="45"/>
      <c r="AZ8" s="45"/>
      <c r="BA8" s="45"/>
      <c r="BB8" s="45">
        <f>データ!U6</f>
        <v>146.09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68.22</v>
      </c>
      <c r="J10" s="45"/>
      <c r="K10" s="45"/>
      <c r="L10" s="45"/>
      <c r="M10" s="45"/>
      <c r="N10" s="45"/>
      <c r="O10" s="45"/>
      <c r="P10" s="45">
        <f>データ!P6</f>
        <v>9.34</v>
      </c>
      <c r="Q10" s="45"/>
      <c r="R10" s="45"/>
      <c r="S10" s="45"/>
      <c r="T10" s="45"/>
      <c r="U10" s="45"/>
      <c r="V10" s="45"/>
      <c r="W10" s="45">
        <f>データ!Q6</f>
        <v>92.72</v>
      </c>
      <c r="X10" s="45"/>
      <c r="Y10" s="45"/>
      <c r="Z10" s="45"/>
      <c r="AA10" s="45"/>
      <c r="AB10" s="45"/>
      <c r="AC10" s="45"/>
      <c r="AD10" s="46">
        <f>データ!R6</f>
        <v>3630</v>
      </c>
      <c r="AE10" s="46"/>
      <c r="AF10" s="46"/>
      <c r="AG10" s="46"/>
      <c r="AH10" s="46"/>
      <c r="AI10" s="46"/>
      <c r="AJ10" s="46"/>
      <c r="AK10" s="2"/>
      <c r="AL10" s="46">
        <f>データ!V6</f>
        <v>3020</v>
      </c>
      <c r="AM10" s="46"/>
      <c r="AN10" s="46"/>
      <c r="AO10" s="46"/>
      <c r="AP10" s="46"/>
      <c r="AQ10" s="46"/>
      <c r="AR10" s="46"/>
      <c r="AS10" s="46"/>
      <c r="AT10" s="45">
        <f>データ!W6</f>
        <v>1.68</v>
      </c>
      <c r="AU10" s="45"/>
      <c r="AV10" s="45"/>
      <c r="AW10" s="45"/>
      <c r="AX10" s="45"/>
      <c r="AY10" s="45"/>
      <c r="AZ10" s="45"/>
      <c r="BA10" s="45"/>
      <c r="BB10" s="45">
        <f>データ!X6</f>
        <v>1797.62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Me4WwEm44PexU46JdH0AC6lZP9REGf2fEQ0QF0znmFQctX7SW5+p/ZyHLoqxEqndv91qKfI4TDM2rdBeG6PdQ==" saltValue="XBNJKJx0vsvmGth7lBa0d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82333</v>
      </c>
      <c r="D6" s="19">
        <f t="shared" si="3"/>
        <v>46</v>
      </c>
      <c r="E6" s="19">
        <f t="shared" si="3"/>
        <v>17</v>
      </c>
      <c r="F6" s="19">
        <f t="shared" si="3"/>
        <v>1</v>
      </c>
      <c r="G6" s="19">
        <f t="shared" si="3"/>
        <v>0</v>
      </c>
      <c r="H6" s="19" t="str">
        <f t="shared" si="3"/>
        <v>茨城県　行方市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68.22</v>
      </c>
      <c r="P6" s="20">
        <f t="shared" si="3"/>
        <v>9.34</v>
      </c>
      <c r="Q6" s="20">
        <f t="shared" si="3"/>
        <v>92.72</v>
      </c>
      <c r="R6" s="20">
        <f t="shared" si="3"/>
        <v>3630</v>
      </c>
      <c r="S6" s="20">
        <f t="shared" si="3"/>
        <v>32502</v>
      </c>
      <c r="T6" s="20">
        <f t="shared" si="3"/>
        <v>222.48</v>
      </c>
      <c r="U6" s="20">
        <f t="shared" si="3"/>
        <v>146.09</v>
      </c>
      <c r="V6" s="20">
        <f t="shared" si="3"/>
        <v>3020</v>
      </c>
      <c r="W6" s="20">
        <f t="shared" si="3"/>
        <v>1.68</v>
      </c>
      <c r="X6" s="20">
        <f t="shared" si="3"/>
        <v>1797.62</v>
      </c>
      <c r="Y6" s="21" t="str">
        <f>IF(Y7="",NA(),Y7)</f>
        <v>-</v>
      </c>
      <c r="Z6" s="21" t="str">
        <f t="shared" ref="Z6:AH6" si="4">IF(Z7="",NA(),Z7)</f>
        <v>-</v>
      </c>
      <c r="AA6" s="21">
        <f t="shared" si="4"/>
        <v>102.65</v>
      </c>
      <c r="AB6" s="21">
        <f t="shared" si="4"/>
        <v>113</v>
      </c>
      <c r="AC6" s="21">
        <f t="shared" si="4"/>
        <v>101.59</v>
      </c>
      <c r="AD6" s="21" t="str">
        <f t="shared" si="4"/>
        <v>-</v>
      </c>
      <c r="AE6" s="21" t="str">
        <f t="shared" si="4"/>
        <v>-</v>
      </c>
      <c r="AF6" s="21">
        <f t="shared" si="4"/>
        <v>107.81</v>
      </c>
      <c r="AG6" s="21">
        <f t="shared" si="4"/>
        <v>107.54</v>
      </c>
      <c r="AH6" s="21">
        <f t="shared" si="4"/>
        <v>107.19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18.2</v>
      </c>
      <c r="AR6" s="21">
        <f t="shared" si="5"/>
        <v>19.059999999999999</v>
      </c>
      <c r="AS6" s="21">
        <f t="shared" si="5"/>
        <v>31.07</v>
      </c>
      <c r="AT6" s="20" t="str">
        <f>IF(AT7="","",IF(AT7="-","【-】","【"&amp;SUBSTITUTE(TEXT(AT7,"#,##0.00"),"-","△")&amp;"】"))</f>
        <v>【3.15】</v>
      </c>
      <c r="AU6" s="21" t="str">
        <f>IF(AU7="",NA(),AU7)</f>
        <v>-</v>
      </c>
      <c r="AV6" s="21" t="str">
        <f t="shared" ref="AV6:BD6" si="6">IF(AV7="",NA(),AV7)</f>
        <v>-</v>
      </c>
      <c r="AW6" s="21">
        <f t="shared" si="6"/>
        <v>11.77</v>
      </c>
      <c r="AX6" s="21">
        <f t="shared" si="6"/>
        <v>41.51</v>
      </c>
      <c r="AY6" s="21">
        <f t="shared" si="6"/>
        <v>43.27</v>
      </c>
      <c r="AZ6" s="21" t="str">
        <f t="shared" si="6"/>
        <v>-</v>
      </c>
      <c r="BA6" s="21" t="str">
        <f t="shared" si="6"/>
        <v>-</v>
      </c>
      <c r="BB6" s="21">
        <f t="shared" si="6"/>
        <v>48.56</v>
      </c>
      <c r="BC6" s="21">
        <f t="shared" si="6"/>
        <v>47.58</v>
      </c>
      <c r="BD6" s="21">
        <f t="shared" si="6"/>
        <v>51.09</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1245.0999999999999</v>
      </c>
      <c r="BN6" s="21">
        <f t="shared" si="7"/>
        <v>1108.8</v>
      </c>
      <c r="BO6" s="21">
        <f t="shared" si="7"/>
        <v>1194.56</v>
      </c>
      <c r="BP6" s="20" t="str">
        <f>IF(BP7="","",IF(BP7="-","【-】","【"&amp;SUBSTITUTE(TEXT(BP7,"#,##0.00"),"-","△")&amp;"】"))</f>
        <v>【652.82】</v>
      </c>
      <c r="BQ6" s="21" t="str">
        <f>IF(BQ7="",NA(),BQ7)</f>
        <v>-</v>
      </c>
      <c r="BR6" s="21" t="str">
        <f t="shared" ref="BR6:BZ6" si="8">IF(BR7="",NA(),BR7)</f>
        <v>-</v>
      </c>
      <c r="BS6" s="21">
        <f t="shared" si="8"/>
        <v>62.78</v>
      </c>
      <c r="BT6" s="21">
        <f t="shared" si="8"/>
        <v>64.81</v>
      </c>
      <c r="BU6" s="21">
        <f t="shared" si="8"/>
        <v>64.72</v>
      </c>
      <c r="BV6" s="21" t="str">
        <f t="shared" si="8"/>
        <v>-</v>
      </c>
      <c r="BW6" s="21" t="str">
        <f t="shared" si="8"/>
        <v>-</v>
      </c>
      <c r="BX6" s="21">
        <f t="shared" si="8"/>
        <v>79.77</v>
      </c>
      <c r="BY6" s="21">
        <f t="shared" si="8"/>
        <v>79.63</v>
      </c>
      <c r="BZ6" s="21">
        <f t="shared" si="8"/>
        <v>76.78</v>
      </c>
      <c r="CA6" s="20" t="str">
        <f>IF(CA7="","",IF(CA7="-","【-】","【"&amp;SUBSTITUTE(TEXT(CA7,"#,##0.00"),"-","△")&amp;"】"))</f>
        <v>【97.61】</v>
      </c>
      <c r="CB6" s="21" t="str">
        <f>IF(CB7="",NA(),CB7)</f>
        <v>-</v>
      </c>
      <c r="CC6" s="21" t="str">
        <f t="shared" ref="CC6:CK6" si="9">IF(CC7="",NA(),CC7)</f>
        <v>-</v>
      </c>
      <c r="CD6" s="21">
        <f t="shared" si="9"/>
        <v>264.81</v>
      </c>
      <c r="CE6" s="21">
        <f t="shared" si="9"/>
        <v>254.88</v>
      </c>
      <c r="CF6" s="21">
        <f t="shared" si="9"/>
        <v>252.83</v>
      </c>
      <c r="CG6" s="21" t="str">
        <f t="shared" si="9"/>
        <v>-</v>
      </c>
      <c r="CH6" s="21" t="str">
        <f t="shared" si="9"/>
        <v>-</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49.47</v>
      </c>
      <c r="CU6" s="21">
        <f t="shared" si="10"/>
        <v>48.19</v>
      </c>
      <c r="CV6" s="21">
        <f t="shared" si="10"/>
        <v>47.32</v>
      </c>
      <c r="CW6" s="20" t="str">
        <f>IF(CW7="","",IF(CW7="-","【-】","【"&amp;SUBSTITUTE(TEXT(CW7,"#,##0.00"),"-","△")&amp;"】"))</f>
        <v>【59.10】</v>
      </c>
      <c r="CX6" s="21" t="str">
        <f>IF(CX7="",NA(),CX7)</f>
        <v>-</v>
      </c>
      <c r="CY6" s="21" t="str">
        <f t="shared" ref="CY6:DG6" si="11">IF(CY7="",NA(),CY7)</f>
        <v>-</v>
      </c>
      <c r="CZ6" s="21">
        <f t="shared" si="11"/>
        <v>72.77</v>
      </c>
      <c r="DA6" s="21">
        <f t="shared" si="11"/>
        <v>75.58</v>
      </c>
      <c r="DB6" s="21">
        <f t="shared" si="11"/>
        <v>75.959999999999994</v>
      </c>
      <c r="DC6" s="21" t="str">
        <f t="shared" si="11"/>
        <v>-</v>
      </c>
      <c r="DD6" s="21" t="str">
        <f t="shared" si="11"/>
        <v>-</v>
      </c>
      <c r="DE6" s="21">
        <f t="shared" si="11"/>
        <v>82.06</v>
      </c>
      <c r="DF6" s="21">
        <f t="shared" si="11"/>
        <v>82.26</v>
      </c>
      <c r="DG6" s="21">
        <f t="shared" si="11"/>
        <v>81.33</v>
      </c>
      <c r="DH6" s="20" t="str">
        <f>IF(DH7="","",IF(DH7="-","【-】","【"&amp;SUBSTITUTE(TEXT(DH7,"#,##0.00"),"-","△")&amp;"】"))</f>
        <v>【95.82】</v>
      </c>
      <c r="DI6" s="21" t="str">
        <f>IF(DI7="",NA(),DI7)</f>
        <v>-</v>
      </c>
      <c r="DJ6" s="21" t="str">
        <f t="shared" ref="DJ6:DR6" si="12">IF(DJ7="",NA(),DJ7)</f>
        <v>-</v>
      </c>
      <c r="DK6" s="21">
        <f t="shared" si="12"/>
        <v>3.05</v>
      </c>
      <c r="DL6" s="21">
        <f t="shared" si="12"/>
        <v>6.08</v>
      </c>
      <c r="DM6" s="21">
        <f t="shared" si="12"/>
        <v>9.1199999999999992</v>
      </c>
      <c r="DN6" s="21" t="str">
        <f t="shared" si="12"/>
        <v>-</v>
      </c>
      <c r="DO6" s="21" t="str">
        <f t="shared" si="12"/>
        <v>-</v>
      </c>
      <c r="DP6" s="21">
        <f t="shared" si="12"/>
        <v>19.93</v>
      </c>
      <c r="DQ6" s="21">
        <f t="shared" si="12"/>
        <v>21.94</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0">
        <f t="shared" si="14"/>
        <v>0</v>
      </c>
      <c r="EH6" s="21">
        <f t="shared" si="14"/>
        <v>0.14000000000000001</v>
      </c>
      <c r="EI6" s="20">
        <f t="shared" si="14"/>
        <v>0</v>
      </c>
      <c r="EJ6" s="21" t="str">
        <f t="shared" si="14"/>
        <v>-</v>
      </c>
      <c r="EK6" s="21" t="str">
        <f t="shared" si="14"/>
        <v>-</v>
      </c>
      <c r="EL6" s="21">
        <f t="shared" si="14"/>
        <v>0.32</v>
      </c>
      <c r="EM6" s="21">
        <f t="shared" si="14"/>
        <v>0.1</v>
      </c>
      <c r="EN6" s="21">
        <f t="shared" si="14"/>
        <v>0.09</v>
      </c>
      <c r="EO6" s="20" t="str">
        <f>IF(EO7="","",IF(EO7="-","【-】","【"&amp;SUBSTITUTE(TEXT(EO7,"#,##0.00"),"-","△")&amp;"】"))</f>
        <v>【0.23】</v>
      </c>
    </row>
    <row r="7" spans="1:148" s="22" customFormat="1" x14ac:dyDescent="0.15">
      <c r="A7" s="14"/>
      <c r="B7" s="23">
        <v>2022</v>
      </c>
      <c r="C7" s="23">
        <v>82333</v>
      </c>
      <c r="D7" s="23">
        <v>46</v>
      </c>
      <c r="E7" s="23">
        <v>17</v>
      </c>
      <c r="F7" s="23">
        <v>1</v>
      </c>
      <c r="G7" s="23">
        <v>0</v>
      </c>
      <c r="H7" s="23" t="s">
        <v>96</v>
      </c>
      <c r="I7" s="23" t="s">
        <v>97</v>
      </c>
      <c r="J7" s="23" t="s">
        <v>98</v>
      </c>
      <c r="K7" s="23" t="s">
        <v>99</v>
      </c>
      <c r="L7" s="23" t="s">
        <v>100</v>
      </c>
      <c r="M7" s="23" t="s">
        <v>101</v>
      </c>
      <c r="N7" s="24" t="s">
        <v>102</v>
      </c>
      <c r="O7" s="24">
        <v>68.22</v>
      </c>
      <c r="P7" s="24">
        <v>9.34</v>
      </c>
      <c r="Q7" s="24">
        <v>92.72</v>
      </c>
      <c r="R7" s="24">
        <v>3630</v>
      </c>
      <c r="S7" s="24">
        <v>32502</v>
      </c>
      <c r="T7" s="24">
        <v>222.48</v>
      </c>
      <c r="U7" s="24">
        <v>146.09</v>
      </c>
      <c r="V7" s="24">
        <v>3020</v>
      </c>
      <c r="W7" s="24">
        <v>1.68</v>
      </c>
      <c r="X7" s="24">
        <v>1797.62</v>
      </c>
      <c r="Y7" s="24" t="s">
        <v>102</v>
      </c>
      <c r="Z7" s="24" t="s">
        <v>102</v>
      </c>
      <c r="AA7" s="24">
        <v>102.65</v>
      </c>
      <c r="AB7" s="24">
        <v>113</v>
      </c>
      <c r="AC7" s="24">
        <v>101.59</v>
      </c>
      <c r="AD7" s="24" t="s">
        <v>102</v>
      </c>
      <c r="AE7" s="24" t="s">
        <v>102</v>
      </c>
      <c r="AF7" s="24">
        <v>107.81</v>
      </c>
      <c r="AG7" s="24">
        <v>107.54</v>
      </c>
      <c r="AH7" s="24">
        <v>107.19</v>
      </c>
      <c r="AI7" s="24">
        <v>106.11</v>
      </c>
      <c r="AJ7" s="24" t="s">
        <v>102</v>
      </c>
      <c r="AK7" s="24" t="s">
        <v>102</v>
      </c>
      <c r="AL7" s="24">
        <v>0</v>
      </c>
      <c r="AM7" s="24">
        <v>0</v>
      </c>
      <c r="AN7" s="24">
        <v>0</v>
      </c>
      <c r="AO7" s="24" t="s">
        <v>102</v>
      </c>
      <c r="AP7" s="24" t="s">
        <v>102</v>
      </c>
      <c r="AQ7" s="24">
        <v>18.2</v>
      </c>
      <c r="AR7" s="24">
        <v>19.059999999999999</v>
      </c>
      <c r="AS7" s="24">
        <v>31.07</v>
      </c>
      <c r="AT7" s="24">
        <v>3.15</v>
      </c>
      <c r="AU7" s="24" t="s">
        <v>102</v>
      </c>
      <c r="AV7" s="24" t="s">
        <v>102</v>
      </c>
      <c r="AW7" s="24">
        <v>11.77</v>
      </c>
      <c r="AX7" s="24">
        <v>41.51</v>
      </c>
      <c r="AY7" s="24">
        <v>43.27</v>
      </c>
      <c r="AZ7" s="24" t="s">
        <v>102</v>
      </c>
      <c r="BA7" s="24" t="s">
        <v>102</v>
      </c>
      <c r="BB7" s="24">
        <v>48.56</v>
      </c>
      <c r="BC7" s="24">
        <v>47.58</v>
      </c>
      <c r="BD7" s="24">
        <v>51.09</v>
      </c>
      <c r="BE7" s="24">
        <v>73.44</v>
      </c>
      <c r="BF7" s="24" t="s">
        <v>102</v>
      </c>
      <c r="BG7" s="24" t="s">
        <v>102</v>
      </c>
      <c r="BH7" s="24">
        <v>0</v>
      </c>
      <c r="BI7" s="24">
        <v>0</v>
      </c>
      <c r="BJ7" s="24">
        <v>0</v>
      </c>
      <c r="BK7" s="24" t="s">
        <v>102</v>
      </c>
      <c r="BL7" s="24" t="s">
        <v>102</v>
      </c>
      <c r="BM7" s="24">
        <v>1245.0999999999999</v>
      </c>
      <c r="BN7" s="24">
        <v>1108.8</v>
      </c>
      <c r="BO7" s="24">
        <v>1194.56</v>
      </c>
      <c r="BP7" s="24">
        <v>652.82000000000005</v>
      </c>
      <c r="BQ7" s="24" t="s">
        <v>102</v>
      </c>
      <c r="BR7" s="24" t="s">
        <v>102</v>
      </c>
      <c r="BS7" s="24">
        <v>62.78</v>
      </c>
      <c r="BT7" s="24">
        <v>64.81</v>
      </c>
      <c r="BU7" s="24">
        <v>64.72</v>
      </c>
      <c r="BV7" s="24" t="s">
        <v>102</v>
      </c>
      <c r="BW7" s="24" t="s">
        <v>102</v>
      </c>
      <c r="BX7" s="24">
        <v>79.77</v>
      </c>
      <c r="BY7" s="24">
        <v>79.63</v>
      </c>
      <c r="BZ7" s="24">
        <v>76.78</v>
      </c>
      <c r="CA7" s="24">
        <v>97.61</v>
      </c>
      <c r="CB7" s="24" t="s">
        <v>102</v>
      </c>
      <c r="CC7" s="24" t="s">
        <v>102</v>
      </c>
      <c r="CD7" s="24">
        <v>264.81</v>
      </c>
      <c r="CE7" s="24">
        <v>254.88</v>
      </c>
      <c r="CF7" s="24">
        <v>252.83</v>
      </c>
      <c r="CG7" s="24" t="s">
        <v>102</v>
      </c>
      <c r="CH7" s="24" t="s">
        <v>102</v>
      </c>
      <c r="CI7" s="24">
        <v>214.56</v>
      </c>
      <c r="CJ7" s="24">
        <v>213.66</v>
      </c>
      <c r="CK7" s="24">
        <v>224.31</v>
      </c>
      <c r="CL7" s="24">
        <v>138.29</v>
      </c>
      <c r="CM7" s="24" t="s">
        <v>102</v>
      </c>
      <c r="CN7" s="24" t="s">
        <v>102</v>
      </c>
      <c r="CO7" s="24" t="s">
        <v>102</v>
      </c>
      <c r="CP7" s="24" t="s">
        <v>102</v>
      </c>
      <c r="CQ7" s="24" t="s">
        <v>102</v>
      </c>
      <c r="CR7" s="24" t="s">
        <v>102</v>
      </c>
      <c r="CS7" s="24" t="s">
        <v>102</v>
      </c>
      <c r="CT7" s="24">
        <v>49.47</v>
      </c>
      <c r="CU7" s="24">
        <v>48.19</v>
      </c>
      <c r="CV7" s="24">
        <v>47.32</v>
      </c>
      <c r="CW7" s="24">
        <v>59.1</v>
      </c>
      <c r="CX7" s="24" t="s">
        <v>102</v>
      </c>
      <c r="CY7" s="24" t="s">
        <v>102</v>
      </c>
      <c r="CZ7" s="24">
        <v>72.77</v>
      </c>
      <c r="DA7" s="24">
        <v>75.58</v>
      </c>
      <c r="DB7" s="24">
        <v>75.959999999999994</v>
      </c>
      <c r="DC7" s="24" t="s">
        <v>102</v>
      </c>
      <c r="DD7" s="24" t="s">
        <v>102</v>
      </c>
      <c r="DE7" s="24">
        <v>82.06</v>
      </c>
      <c r="DF7" s="24">
        <v>82.26</v>
      </c>
      <c r="DG7" s="24">
        <v>81.33</v>
      </c>
      <c r="DH7" s="24">
        <v>95.82</v>
      </c>
      <c r="DI7" s="24" t="s">
        <v>102</v>
      </c>
      <c r="DJ7" s="24" t="s">
        <v>102</v>
      </c>
      <c r="DK7" s="24">
        <v>3.05</v>
      </c>
      <c r="DL7" s="24">
        <v>6.08</v>
      </c>
      <c r="DM7" s="24">
        <v>9.1199999999999992</v>
      </c>
      <c r="DN7" s="24" t="s">
        <v>102</v>
      </c>
      <c r="DO7" s="24" t="s">
        <v>102</v>
      </c>
      <c r="DP7" s="24">
        <v>19.93</v>
      </c>
      <c r="DQ7" s="24">
        <v>21.94</v>
      </c>
      <c r="DR7" s="24">
        <v>22.89</v>
      </c>
      <c r="DS7" s="24">
        <v>39.74</v>
      </c>
      <c r="DT7" s="24" t="s">
        <v>102</v>
      </c>
      <c r="DU7" s="24" t="s">
        <v>102</v>
      </c>
      <c r="DV7" s="24">
        <v>0</v>
      </c>
      <c r="DW7" s="24">
        <v>0</v>
      </c>
      <c r="DX7" s="24">
        <v>0</v>
      </c>
      <c r="DY7" s="24" t="s">
        <v>102</v>
      </c>
      <c r="DZ7" s="24" t="s">
        <v>102</v>
      </c>
      <c r="EA7" s="24">
        <v>0</v>
      </c>
      <c r="EB7" s="24">
        <v>0</v>
      </c>
      <c r="EC7" s="24">
        <v>0</v>
      </c>
      <c r="ED7" s="24">
        <v>7.62</v>
      </c>
      <c r="EE7" s="24" t="s">
        <v>102</v>
      </c>
      <c r="EF7" s="24" t="s">
        <v>102</v>
      </c>
      <c r="EG7" s="24">
        <v>0</v>
      </c>
      <c r="EH7" s="24">
        <v>0.14000000000000001</v>
      </c>
      <c r="EI7" s="24">
        <v>0</v>
      </c>
      <c r="EJ7" s="24" t="s">
        <v>102</v>
      </c>
      <c r="EK7" s="24" t="s">
        <v>102</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namegata-city</cp:lastModifiedBy>
  <cp:lastPrinted>2024-01-24T04:12:31Z</cp:lastPrinted>
  <dcterms:created xsi:type="dcterms:W3CDTF">2023-12-12T00:43:43Z</dcterms:created>
  <dcterms:modified xsi:type="dcterms:W3CDTF">2024-01-24T04:12:35Z</dcterms:modified>
  <cp:category/>
</cp:coreProperties>
</file>