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0_共通\14_財務\R_04\002_予算・決算一般\R3経営比較分析表\"/>
    </mc:Choice>
  </mc:AlternateContent>
  <workbookProtection workbookAlgorithmName="SHA-512" workbookHashValue="YQBJCCneK0zXBQr2Ur4HbAdVtcKMBnI3hnJp3zh/ynelozLDPllSJVxUYP7iVEeIWcTaHCqNFij43uDtaN4PMQ==" workbookSaltValue="ik7WypAn6wPIia6Z5ZPFLQ==" workbookSpinCount="100000" lockStructure="1"/>
  <bookViews>
    <workbookView xWindow="0" yWindow="0" windowWidth="23040" windowHeight="9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W8" i="4"/>
  <c r="P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<sst xmlns="http://schemas.openxmlformats.org/spreadsheetml/2006/main" count="297" uniqueCount="119">
  <si>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</si>
  <si>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</si>
  <si>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</si>
  <si>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</si>
  <si>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</si>
  <si>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</si>
  <si>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</si>
  <si>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</si>
  <si>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</si>
  <si>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</si>
  <si>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</si>
  <si>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</si>
  <si>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</si>
  <si>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</si>
  <si>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</si>
  <si>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</si>
  <si>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</si>
  <si>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</si>
  <si>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</si>
  <si>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</si>
  <si>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</si>
  <si>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</si>
  <si>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</si>
  <si>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</si>
  <si>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</si>
  <si>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</si>
  <si>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</si>
  <si>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</si>
  <si>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</si>
  <si>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</si>
  <si>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</si>
  <si>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</si>
  <si>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</si>
  <si>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</si>
  <si>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</si>
  <si>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</si>
  <si>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</si>
  <si>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</si>
  <si>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</si>
  <si>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</si>
  <si>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</si>
  <si>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</si>
  <si>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</si>
  <si>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</si>
  <si>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</si>
  <si>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</si>
  <si>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</si>
  <si>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</si>
  <si>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</si>
  <si>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</si>
  <si>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</si>
  <si>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</si>
  <si>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</si>
  <si>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</si>
  <si>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</si>
  <si>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</si>
  <si>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</si>
  <si>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</si>
  <si>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</si>
  <si>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</si>
  <si>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</si>
  <si>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</si>
  <si>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</si>
  <si>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</si>
  <si>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</si>
  <si>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</si>
  <si>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</si>
  <si>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</si>
  <si>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</si>
  <si>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</si>
  <si>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</si>
  <si>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</si>
  <si>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</si>
  <si>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</si>
  <si>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</si>
  <si>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</si>
  <si>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</si>
  <si>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</si>
  <si>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</si>
  <si>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</si>
  <si>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</si>
  <si>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</si>
  <si>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</si>
  <si>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</si>
  <si>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</si>
  <si>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</si>
  <si>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</si>
  <si>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</si>
  <si>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</si>
  <si>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</si>
  <si>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</si>
  <si>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</si>
  <si>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</si>
  <si>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</si>
  <si>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</si>
  <si>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</si>
  <si>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</si>
  <si>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</si>
  <si>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</si>
  <si>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</si>
  <si>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</si>
  <si>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</si>
  <si>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</si>
  <si>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</si>
  <si>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</si>
  <si>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</si>
  <si>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</si>
  <si>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</si>
  <si>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</si>
  <si>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</si>
  <si>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</si>
  <si>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</si>
  <si>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</si>
  <si>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</si>
  <si>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</si>
  <si>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</si>
  <si>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令和３年度に全体計画及び事業計画を見直し、計画期間の延長、計画人口及び計画汚水量の減少を反映させた。
　法適用企業となり独立採算を求められる中においては、法適化以前と同様の一般会計繰入金に依存している経営体質からは脱却が必要である。
　資産となる管渠については、現在も整備を進めている段階であり、法定耐用年数に近い資産が少ないことから、関連する数値についても低い値を示しており良好な状態と見える。
　使用料については、投資規模に見合ったものであるか評価しながら、将来に渡り安定的にサービスを提供できるよう経営の健全化を図るため令和５年４月に改定を行う。
　広域化・共同化に向け流域下水道との統廃合を検討していく。</t>
    <rPh sb="18" eb="20">
      <t>ミナオ</t>
    </rPh>
    <rPh sb="22" eb="26">
      <t>ケイカクキカン</t>
    </rPh>
    <rPh sb="27" eb="29">
      <t>エンチョウ</t>
    </rPh>
    <rPh sb="101" eb="105">
      <t>ケイエイタイシツ</t>
    </rPh>
    <rPh sb="108" eb="110">
      <t>ダッキャク</t>
    </rPh>
    <rPh sb="111" eb="113">
      <t>ヒツヨウ</t>
    </rPh>
    <rPh sb="279" eb="282">
      <t>コウイキカ</t>
    </rPh>
    <rPh sb="283" eb="286">
      <t>キョウドウカ</t>
    </rPh>
    <rPh sb="287" eb="288">
      <t>ム</t>
    </rPh>
    <rPh sb="289" eb="291">
      <t>リュウイキ</t>
    </rPh>
    <rPh sb="291" eb="294">
      <t>ゲスイドウ</t>
    </rPh>
    <rPh sb="296" eb="299">
      <t>トウハイゴウ</t>
    </rPh>
    <rPh sb="300" eb="302">
      <t>ケントウ</t>
    </rPh>
    <phoneticPr fontId="4"/>
  </si>
  <si>
    <t>①有形固定資産減価償却率：全国平均及び類似団体と比較して低い6.26％となった。要因としては、処理施設の改修が令和２年度に完了し、法定耐用年数に近い資産が少ないことが考えられる。今後は、耐用年数の到来を見据えて長寿命化計画により、更新・改良を効率的に進めていくことが必要である。
③管渠改善率は0.36％となり全国平均及び類似団体平均よりも高い数値となった。この要因は、法定耐用年数に近い資産が少ないことが考えられる。</t>
    <rPh sb="141" eb="143">
      <t>カンキョ</t>
    </rPh>
    <rPh sb="143" eb="146">
      <t>カイゼンリツ</t>
    </rPh>
    <rPh sb="155" eb="159">
      <t>ゼンコクヘイキン</t>
    </rPh>
    <rPh sb="159" eb="160">
      <t>オヨ</t>
    </rPh>
    <rPh sb="161" eb="165">
      <t>ルイジダンタイ</t>
    </rPh>
    <rPh sb="165" eb="167">
      <t>ヘイキン</t>
    </rPh>
    <rPh sb="170" eb="171">
      <t>タカ</t>
    </rPh>
    <rPh sb="172" eb="174">
      <t>スウチ</t>
    </rPh>
    <rPh sb="181" eb="183">
      <t>ヨウイン</t>
    </rPh>
    <phoneticPr fontId="4"/>
  </si>
  <si>
    <t>①単年度収支が黒子の108.92％とはなっているものの経常収益では使用料金の割合が低く、一般会計からの繰入金に依存している状況である。経常的な維持管理費の削減に努めていく必要がある。
③流動比率：類似団体と比較して低い40.49％となった。これは、財源として発行した企業債の償還金が，流動負債の因子となっているためである。今後は企業債償還の原資を使用料収入等で賄うことが必要となってくるため、接続率の向上に努めていく。
⑤経費回収率：使用料で回収すべき経費を全て賄えていれば100％以上であるが、それを下回る43.9％であり汚水処理費を使用料で賄えていない現状である。今後は使用料水準を評価しながら経営改善を図っていく。
⑥汚水処理原価：高度処理が必要な地域であり類似団体と比較して高い333.25円となった。接続率の向上と合わせて維持管理費の削減に努め効率的な汚水処理を行う必要がある。
⑦施設利用率：類似団体と比較して低い43.89％となった。人口減少が進み，施設・設備の利用率が低下している。今後も未接続世帯の解消に取り組み，利用率を向上させる必要がある。
⑧水洗化率：前年度比で1.67％の増加はしているが、類似団体と比較しても低い68.46％となっている。接続のための費用を支援するための補助制度の拡充を検討し、継続的に接続促進のための広報活動などを強化し、接続率の向上に努めていく。</t>
    <rPh sb="1" eb="4">
      <t>タンネンド</t>
    </rPh>
    <rPh sb="4" eb="6">
      <t>シュウシ</t>
    </rPh>
    <rPh sb="386" eb="3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</si>
</sst>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0.36</c:v>
                </c:pt>
              </c:numCache>
            </c:numRef>
          </c:val>
          <c:extLst>
            <c:ext xmlns:c16="http://schemas.microsoft.com/office/drawing/2014/chart" uri="{C3380CC4-5D6E-409C-BE32-E72D297353CC}">
              <c16:uniqueId val="{00000000-3855-49CB-A619-9AEE874EC1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3855-49CB-A619-9AEE874EC1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43.58</c:v>
                </c:pt>
                <c:pt idx="4">
                  <c:v>43.89</c:v>
                </c:pt>
              </c:numCache>
            </c:numRef>
          </c:val>
          <c:extLst>
            <c:ext xmlns:c16="http://schemas.microsoft.com/office/drawing/2014/chart" uri="{C3380CC4-5D6E-409C-BE32-E72D297353CC}">
              <c16:uniqueId val="{00000000-0EDF-4E06-AF52-9BC107C520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0EDF-4E06-AF52-9BC107C520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66.790000000000006</c:v>
                </c:pt>
                <c:pt idx="4">
                  <c:v>68.459999999999994</c:v>
                </c:pt>
              </c:numCache>
            </c:numRef>
          </c:val>
          <c:extLst>
            <c:ext xmlns:c16="http://schemas.microsoft.com/office/drawing/2014/chart" uri="{C3380CC4-5D6E-409C-BE32-E72D297353CC}">
              <c16:uniqueId val="{00000000-71C1-4525-B989-CC7E415C9B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71C1-4525-B989-CC7E415C9B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105.97</c:v>
                </c:pt>
                <c:pt idx="4">
                  <c:v>108.92</c:v>
                </c:pt>
              </c:numCache>
            </c:numRef>
          </c:val>
          <c:extLst>
            <c:ext xmlns:c16="http://schemas.microsoft.com/office/drawing/2014/chart" uri="{C3380CC4-5D6E-409C-BE32-E72D297353CC}">
              <c16:uniqueId val="{00000000-E13A-4244-9F78-7124534299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E13A-4244-9F78-7124534299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3.13</c:v>
                </c:pt>
                <c:pt idx="4">
                  <c:v>6.26</c:v>
                </c:pt>
              </c:numCache>
            </c:numRef>
          </c:val>
          <c:extLst>
            <c:ext xmlns:c16="http://schemas.microsoft.com/office/drawing/2014/chart" uri="{C3380CC4-5D6E-409C-BE32-E72D297353CC}">
              <c16:uniqueId val="{00000000-89AA-40C4-A9D3-2C4B511668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89AA-40C4-A9D3-2C4B511668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9E-4BE6-B6BC-36B2708837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89E-4BE6-B6BC-36B2708837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5A-41D7-A113-585A69F7B9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9E5A-41D7-A113-585A69F7B9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38.07</c:v>
                </c:pt>
                <c:pt idx="4">
                  <c:v>40.49</c:v>
                </c:pt>
              </c:numCache>
            </c:numRef>
          </c:val>
          <c:extLst>
            <c:ext xmlns:c16="http://schemas.microsoft.com/office/drawing/2014/chart" uri="{C3380CC4-5D6E-409C-BE32-E72D297353CC}">
              <c16:uniqueId val="{00000000-3FEE-43FA-947B-8B700229FB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FEE-43FA-947B-8B700229FB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45-4602-B6A6-9EB6E09A82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A145-4602-B6A6-9EB6E09A82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44.56</c:v>
                </c:pt>
                <c:pt idx="4">
                  <c:v>43.9</c:v>
                </c:pt>
              </c:numCache>
            </c:numRef>
          </c:val>
          <c:extLst>
            <c:ext xmlns:c16="http://schemas.microsoft.com/office/drawing/2014/chart" uri="{C3380CC4-5D6E-409C-BE32-E72D297353CC}">
              <c16:uniqueId val="{00000000-7DC6-4CE1-A898-E67EE02DFF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7DC6-4CE1-A898-E67EE02DFF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325.76</c:v>
                </c:pt>
                <c:pt idx="4">
                  <c:v>333.25</c:v>
                </c:pt>
              </c:numCache>
            </c:numRef>
          </c:val>
          <c:extLst>
            <c:ext xmlns:c16="http://schemas.microsoft.com/office/drawing/2014/chart" uri="{C3380CC4-5D6E-409C-BE32-E72D297353CC}">
              <c16:uniqueId val="{00000000-605E-4BD7-9EEE-05621B8578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605E-4BD7-9EEE-05621B8578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行方市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32956</v>
      </c>
      <c r="AM8" s="42"/>
      <c r="AN8" s="42"/>
      <c r="AO8" s="42"/>
      <c r="AP8" s="42"/>
      <c r="AQ8" s="42"/>
      <c r="AR8" s="42"/>
      <c r="AS8" s="42"/>
      <c r="AT8" s="35">
        <f>データ!T6</f>
        <v>222.48</v>
      </c>
      <c r="AU8" s="35"/>
      <c r="AV8" s="35"/>
      <c r="AW8" s="35"/>
      <c r="AX8" s="35"/>
      <c r="AY8" s="35"/>
      <c r="AZ8" s="35"/>
      <c r="BA8" s="35"/>
      <c r="BB8" s="35">
        <f>データ!U6</f>
        <v>148.13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65.12</v>
      </c>
      <c r="J10" s="35"/>
      <c r="K10" s="35"/>
      <c r="L10" s="35"/>
      <c r="M10" s="35"/>
      <c r="N10" s="35"/>
      <c r="O10" s="35"/>
      <c r="P10" s="35">
        <f>データ!P6</f>
        <v>9.1199999999999992</v>
      </c>
      <c r="Q10" s="35"/>
      <c r="R10" s="35"/>
      <c r="S10" s="35"/>
      <c r="T10" s="35"/>
      <c r="U10" s="35"/>
      <c r="V10" s="35"/>
      <c r="W10" s="35">
        <f>データ!Q6</f>
        <v>64.33</v>
      </c>
      <c r="X10" s="35"/>
      <c r="Y10" s="35"/>
      <c r="Z10" s="35"/>
      <c r="AA10" s="35"/>
      <c r="AB10" s="35"/>
      <c r="AC10" s="35"/>
      <c r="AD10" s="42">
        <f>データ!R6</f>
        <v>2970</v>
      </c>
      <c r="AE10" s="42"/>
      <c r="AF10" s="42"/>
      <c r="AG10" s="42"/>
      <c r="AH10" s="42"/>
      <c r="AI10" s="42"/>
      <c r="AJ10" s="42"/>
      <c r="AK10" s="2"/>
      <c r="AL10" s="42">
        <f>データ!V6</f>
        <v>2977</v>
      </c>
      <c r="AM10" s="42"/>
      <c r="AN10" s="42"/>
      <c r="AO10" s="42"/>
      <c r="AP10" s="42"/>
      <c r="AQ10" s="42"/>
      <c r="AR10" s="42"/>
      <c r="AS10" s="42"/>
      <c r="AT10" s="35">
        <f>データ!W6</f>
        <v>1.97</v>
      </c>
      <c r="AU10" s="35"/>
      <c r="AV10" s="35"/>
      <c r="AW10" s="35"/>
      <c r="AX10" s="35"/>
      <c r="AY10" s="35"/>
      <c r="AZ10" s="35"/>
      <c r="BA10" s="35"/>
      <c r="BB10" s="35">
        <f>データ!X6</f>
        <v>1511.17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71"/>
      <c r="BN66" s="71"/>
      <c r="BO66" s="71"/>
      <c r="BP66" s="71"/>
      <c r="BQ66" s="71"/>
      <c r="BR66" s="71"/>
      <c r="BS66" s="71"/>
      <c r="BT66" s="71"/>
      <c r="BU66" s="71"/>
      <c r="BV66" s="71"/>
      <c r="BW66" s="71"/>
      <c r="BX66" s="71"/>
      <c r="BY66" s="71"/>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l9gaskhZOyNCoj/62KSsjelfJ79cYDNPuM/dgMAQq9jBnJcwtkzuL7q8Bf/Cz3SLd7yYjK0teb0zDOqTUzQAA==" saltValue="crAFpPPIo6kAVQpYq+KX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82333</v>
      </c>
      <c r="D6" s="19">
        <f t="shared" si="3"/>
        <v>46</v>
      </c>
      <c r="E6" s="19">
        <f t="shared" si="3"/>
        <v>17</v>
      </c>
      <c r="F6" s="19">
        <f t="shared" si="3"/>
        <v>4</v>
      </c>
      <c r="G6" s="19">
        <f t="shared" si="3"/>
        <v>0</v>
      </c>
      <c r="H6" s="19" t="str">
        <f t="shared" si="3"/>
        <v>茨城県　行方市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65.12</v>
      </c>
      <c r="P6" s="20">
        <f t="shared" si="3"/>
        <v>9.1199999999999992</v>
      </c>
      <c r="Q6" s="20">
        <f t="shared" si="3"/>
        <v>64.33</v>
      </c>
      <c r="R6" s="20">
        <f t="shared" si="3"/>
        <v>2970</v>
      </c>
      <c r="S6" s="20">
        <f t="shared" si="3"/>
        <v>32956</v>
      </c>
      <c r="T6" s="20">
        <f t="shared" si="3"/>
        <v>222.48</v>
      </c>
      <c r="U6" s="20">
        <f t="shared" si="3"/>
        <v>148.13</v>
      </c>
      <c r="V6" s="20">
        <f t="shared" si="3"/>
        <v>2977</v>
      </c>
      <c r="W6" s="20">
        <f t="shared" si="3"/>
        <v>1.97</v>
      </c>
      <c r="X6" s="20">
        <f t="shared" si="3"/>
        <v>1511.17</v>
      </c>
      <c r="Y6" s="21" t="str">
        <f>IF(Y7="",NA(),Y7)</f>
        <v>-</v>
      </c>
      <c r="Z6" s="21" t="str">
        <f t="shared" ref="Z6:AH6" si="4">IF(Z7="",NA(),Z7)</f>
        <v>-</v>
      </c>
      <c r="AA6" s="21" t="str">
        <f t="shared" si="4"/>
        <v>-</v>
      </c>
      <c r="AB6" s="21">
        <f t="shared" si="4"/>
        <v>105.97</v>
      </c>
      <c r="AC6" s="21">
        <f t="shared" si="4"/>
        <v>108.92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38.07</v>
      </c>
      <c r="AY6" s="21">
        <f t="shared" si="6"/>
        <v>40.49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44.56</v>
      </c>
      <c r="BU6" s="21">
        <f t="shared" si="8"/>
        <v>43.9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325.76</v>
      </c>
      <c r="CF6" s="21">
        <f t="shared" si="9"/>
        <v>333.25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43.58</v>
      </c>
      <c r="CQ6" s="21">
        <f t="shared" si="10"/>
        <v>43.89</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66.790000000000006</v>
      </c>
      <c r="DB6" s="21">
        <f t="shared" si="11"/>
        <v>68.459999999999994</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3.13</v>
      </c>
      <c r="DM6" s="21">
        <f t="shared" si="12"/>
        <v>6.26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0.36</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82333</v>
      </c>
      <c r="D7" s="23">
        <v>46</v>
      </c>
      <c r="E7" s="23">
        <v>17</v>
      </c>
      <c r="F7" s="23">
        <v>4</v>
      </c>
      <c r="G7" s="23">
        <v>0</v>
      </c>
      <c r="H7" s="23" t="s">
        <v>96</v>
      </c>
      <c r="I7" s="23" t="s">
        <v>97</v>
      </c>
      <c r="J7" s="23" t="s">
        <v>98</v>
      </c>
      <c r="K7" s="23" t="s">
        <v>99</v>
      </c>
      <c r="L7" s="23" t="s">
        <v>100</v>
      </c>
      <c r="M7" s="23" t="s">
        <v>101</v>
      </c>
      <c r="N7" s="24" t="s">
        <v>102</v>
      </c>
      <c r="O7" s="24">
        <v>65.12</v>
      </c>
      <c r="P7" s="24">
        <v>9.1199999999999992</v>
      </c>
      <c r="Q7" s="24">
        <v>64.33</v>
      </c>
      <c r="R7" s="24">
        <v>2970</v>
      </c>
      <c r="S7" s="24">
        <v>32956</v>
      </c>
      <c r="T7" s="24">
        <v>222.48</v>
      </c>
      <c r="U7" s="24">
        <v>148.13</v>
      </c>
      <c r="V7" s="24">
        <v>2977</v>
      </c>
      <c r="W7" s="24">
        <v>1.97</v>
      </c>
      <c r="X7" s="24">
        <v>1511.17</v>
      </c>
      <c r="Y7" s="24" t="s">
        <v>102</v>
      </c>
      <c r="Z7" s="24" t="s">
        <v>102</v>
      </c>
      <c r="AA7" s="24" t="s">
        <v>102</v>
      </c>
      <c r="AB7" s="24">
        <v>105.97</v>
      </c>
      <c r="AC7" s="24">
        <v>108.92</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38.07</v>
      </c>
      <c r="AY7" s="24">
        <v>40.49</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44.56</v>
      </c>
      <c r="BU7" s="24">
        <v>43.9</v>
      </c>
      <c r="BV7" s="24" t="s">
        <v>102</v>
      </c>
      <c r="BW7" s="24" t="s">
        <v>102</v>
      </c>
      <c r="BX7" s="24" t="s">
        <v>102</v>
      </c>
      <c r="BY7" s="24">
        <v>73.36</v>
      </c>
      <c r="BZ7" s="24">
        <v>72.599999999999994</v>
      </c>
      <c r="CA7" s="24">
        <v>75.31</v>
      </c>
      <c r="CB7" s="24" t="s">
        <v>102</v>
      </c>
      <c r="CC7" s="24" t="s">
        <v>102</v>
      </c>
      <c r="CD7" s="24" t="s">
        <v>102</v>
      </c>
      <c r="CE7" s="24">
        <v>325.76</v>
      </c>
      <c r="CF7" s="24">
        <v>333.25</v>
      </c>
      <c r="CG7" s="24" t="s">
        <v>102</v>
      </c>
      <c r="CH7" s="24" t="s">
        <v>102</v>
      </c>
      <c r="CI7" s="24" t="s">
        <v>102</v>
      </c>
      <c r="CJ7" s="24">
        <v>224.88</v>
      </c>
      <c r="CK7" s="24">
        <v>228.64</v>
      </c>
      <c r="CL7" s="24">
        <v>216.39</v>
      </c>
      <c r="CM7" s="24" t="s">
        <v>102</v>
      </c>
      <c r="CN7" s="24" t="s">
        <v>102</v>
      </c>
      <c r="CO7" s="24" t="s">
        <v>102</v>
      </c>
      <c r="CP7" s="24">
        <v>43.58</v>
      </c>
      <c r="CQ7" s="24">
        <v>43.89</v>
      </c>
      <c r="CR7" s="24" t="s">
        <v>102</v>
      </c>
      <c r="CS7" s="24" t="s">
        <v>102</v>
      </c>
      <c r="CT7" s="24" t="s">
        <v>102</v>
      </c>
      <c r="CU7" s="24">
        <v>42.4</v>
      </c>
      <c r="CV7" s="24">
        <v>42.28</v>
      </c>
      <c r="CW7" s="24">
        <v>42.57</v>
      </c>
      <c r="CX7" s="24" t="s">
        <v>102</v>
      </c>
      <c r="CY7" s="24" t="s">
        <v>102</v>
      </c>
      <c r="CZ7" s="24" t="s">
        <v>102</v>
      </c>
      <c r="DA7" s="24">
        <v>66.790000000000006</v>
      </c>
      <c r="DB7" s="24">
        <v>68.459999999999994</v>
      </c>
      <c r="DC7" s="24" t="s">
        <v>102</v>
      </c>
      <c r="DD7" s="24" t="s">
        <v>102</v>
      </c>
      <c r="DE7" s="24" t="s">
        <v>102</v>
      </c>
      <c r="DF7" s="24">
        <v>84.19</v>
      </c>
      <c r="DG7" s="24">
        <v>84.34</v>
      </c>
      <c r="DH7" s="24">
        <v>85.24</v>
      </c>
      <c r="DI7" s="24" t="s">
        <v>102</v>
      </c>
      <c r="DJ7" s="24" t="s">
        <v>102</v>
      </c>
      <c r="DK7" s="24" t="s">
        <v>102</v>
      </c>
      <c r="DL7" s="24">
        <v>3.13</v>
      </c>
      <c r="DM7" s="24">
        <v>6.26</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0.36</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2023-01-26T07:39:47Z</cp:lastPrinted>
  <dcterms:created xsi:type="dcterms:W3CDTF">2022-12-01T01:26:38Z</dcterms:created>
  <dcterms:modified xsi:type="dcterms:W3CDTF">2023-01-30T23:51:48Z</dcterms:modified>
  <cp:category/>
</cp:coreProperties>
</file>