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2\home\水道課\02業務\経営比較分析表\経営比較分析表R2決算\"/>
    </mc:Choice>
  </mc:AlternateContent>
  <workbookProtection workbookAlgorithmName="SHA-512" workbookHashValue="5hYHE5zhPUIL+9zriXIZQoerHnWCH/rgqm6QnkA6Fdj7YYwxrOwmngyvw7sZi008OyWy6LQwphE8hii8769f2g==" workbookSaltValue="A6r5uTiQnq+IXQKIXakM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<sst xmlns="http://schemas.openxmlformats.org/spreadsheetml/2006/main" count="228" uniqueCount="114">
  <si>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</si>
  <si>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</si>
  <si>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</si>
  <si>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</si>
  <si>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</si>
  <si>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</si>
  <si>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</si>
  <si>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</si>
  <si>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</si>
  <si>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</si>
  <si>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</si>
  <si>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</si>
  <si>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</si>
  <si>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</si>
  <si>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</si>
  <si>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</si>
  <si>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</si>
  <si>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</si>
  <si>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</si>
  <si>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</si>
  <si>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</si>
  <si>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</si>
  <si>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</si>
  <si>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</si>
  <si>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</si>
  <si>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</si>
  <si>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</si>
  <si>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</si>
  <si>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</si>
  <si>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</si>
  <si>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</si>
  <si>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</si>
  <si>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</si>
  <si>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</si>
  <si>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</si>
  <si>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</si>
  <si>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</si>
  <si>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</si>
  <si>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</si>
  <si>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</si>
  <si>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</si>
  <si>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</si>
  <si>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</si>
  <si>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</si>
  <si>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</si>
  <si>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</si>
  <si>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</si>
  <si>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</si>
  <si>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</si>
  <si>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</si>
  <si>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</si>
  <si>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</si>
  <si>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</si>
  <si>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</si>
  <si>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</si>
  <si>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</si>
  <si>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</si>
  <si>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</si>
  <si>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</si>
  <si>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</si>
  <si>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</si>
  <si>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</si>
  <si>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</si>
  <si>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</si>
  <si>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</si>
  <si>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</si>
  <si>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</si>
  <si>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</si>
  <si>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</si>
  <si>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</si>
  <si>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</si>
  <si>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</si>
  <si>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</si>
  <si>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</si>
  <si>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</si>
  <si>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</si>
  <si>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</si>
  <si>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</si>
  <si>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</si>
  <si>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</si>
  <si>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</si>
  <si>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</si>
  <si>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</si>
  <si>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</si>
  <si>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</si>
  <si>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</si>
  <si>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</si>
  <si>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</si>
  <si>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</si>
  <si>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</si>
  <si>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</si>
  <si>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</si>
  <si>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</si>
  <si>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</si>
  <si>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</si>
  <si>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</si>
  <si>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</si>
  <si>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</si>
  <si>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</si>
  <si>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</si>
  <si>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</si>
  <si>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</si>
  <si>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</si>
  <si>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</si>
  <si>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</si>
  <si>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</si>
  <si>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</si>
  <si>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</si>
  <si>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</si>
  <si>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</si>
  <si>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</si>
  <si>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有形固定資産のうち償却対象資産の減価償却がどの程度進んでいるかを表す指標で、63.13％と前年より1.61ポイント上がりました。今後は財源の確保に努め適切な施設の更新を行います。　　　　　　　　　　　　　　　　②管路経年化率は、法定耐用年数を超えた管路延長の割合を表しており、管路の老朽化度合いを示しています。14.19％で前年より0.45ポイント下がりました。今後も計画的かつ効率的に更新に努めて行きます。　　　　　　　　　　　　　　　　　　　　　　　　　　　　　　　③管路更新率は、当該年度に更新した管路延長の割合を表しており、管路の更新状況を示しています。0.21％と前年より0.24ポイント下がりました。　　　　　　　　　　　今後もアセットマネジメントによる老朽度及び重要度等を考慮し，計画的かつ着実に施設更新を行います。</t>
    <rPh sb="195" eb="197">
      <t>コンゴ</t>
    </rPh>
    <rPh sb="198" eb="201">
      <t>ケイカクテキ</t>
    </rPh>
    <rPh sb="203" eb="206">
      <t>コウリツテキ</t>
    </rPh>
    <rPh sb="207" eb="209">
      <t>コウシン</t>
    </rPh>
    <rPh sb="210" eb="211">
      <t>ツト</t>
    </rPh>
    <rPh sb="213" eb="214">
      <t>イ</t>
    </rPh>
    <phoneticPr fontId="4"/>
  </si>
  <si>
    <t>①経常収支比率は、給水収益などの収益で維持管理費や支払利息等の費用をどのくらい賄えているかを表しており、116.24%と前年比10.53ポイント上がりました。これは一般会計補助金の増が影響しています。今後は更新投資の費用増加が見込まれますが、健全経営を続けてゆく為に料金回収率の向上や更なる費用の削減に努めて行きます。　　　　　　　　　　　　　　　　　　　　　　　　③流動比率は、1年以内に支払う債務に対して支払うことができる現金等がある状況を示しており、175.61%で前年より11.31ポイント上がりました。今後も費用の削減に努めて行きます。　　　                 　④企業債残高対給水収益比率は、給水収益に対する企業債残高の割合を表しており、404.94％と前年より34.63ポイント下がりました。これは新たな借入を行わなかったことが要因です。今後も適切な投資規模を分析して企業債の削減に努めて行きます。　　　　　　　　　　　　　　　　         ⑤料金回収率は、給水に係る費用がどの程度給水収益で賄えているかを表しており、98.15％と前年より2.41ポイント上がりました。今後も適切な料金収入の確保及び維持管理費の削減に努めて行きます。　　　　　　　　　　　　　⑥給水原価は有収水量1㎥あたりにどれだけ費用が掛かっているかを表しており、221.09円と前年より4.5円下がっています。今後も投資の効率化や維持管理費の削減により経営改善に努めて行きます。　　　　　　　　　　　　　　　　　　　　　　　　　　　　  　　　　  　　　　　　　　　　　　　　　　　⑧有収率は、施設の稼働が収益につながっているかを判断する指標であり、85.41％と前年より1.91ポイント上がりました。さらなる漏水等の原因を分析し対策に努めて行きます。</t>
    <rPh sb="72" eb="73">
      <t>ア</t>
    </rPh>
    <rPh sb="90" eb="91">
      <t>ゾウ</t>
    </rPh>
    <rPh sb="495" eb="496">
      <t>ア</t>
    </rPh>
    <rPh sb="600" eb="601">
      <t>サ</t>
    </rPh>
    <rPh sb="748" eb="749">
      <t>ア</t>
    </rPh>
    <phoneticPr fontId="4"/>
  </si>
  <si>
    <t>　水道事業は，令和2年6月から水道料金改定を予定しておりましたが、新型コロナウイルス感染症拡大の影響のため延期とし、改定分は一般会計補助金により補填をしました。経常収支比率は100％以上の黒字ですが、将来にわたり，給水人口の減少等による水需要の減少が見込まれ，給水収益の大幅な増加が見込めない一方，施設の計画的な更新、災害対応の強化など多くの課題を抱えております。                          今後は、施設の更新、管路耐震化及び老朽管の布設替を進めることで施設の長寿命化に対応し、有収率の向上を図っていきます。　　　　              　　　　　　　また、人口減による有収水量の減少が見込まれることから、広域連携や施設のダウンサイジング等によるさらなる経営の効率化を検討していく必要があります。　　　　　　　　　　　　　　　　　　　　　　　　　　　</t>
    <rPh sb="44" eb="45">
      <t>ショウ</t>
    </rPh>
    <rPh sb="48" eb="50">
      <t>エイキョウ</t>
    </rPh>
    <rPh sb="320" eb="322">
      <t>レンケイ</t>
    </rPh>
    <rPh sb="334" eb="335">
      <t>ナド</t>
    </rPh>
    <rPh sb="342" eb="344">
      <t>ケイエイ</t>
    </rPh>
    <rPh sb="345" eb="348">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</si>
</sst>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0.18</c:v>
                </c:pt>
                <c:pt idx="2">
                  <c:v>0.61</c:v>
                </c:pt>
                <c:pt idx="3">
                  <c:v>0.45</c:v>
                </c:pt>
                <c:pt idx="4">
                  <c:v>0.21</c:v>
                </c:pt>
              </c:numCache>
            </c:numRef>
          </c:val>
          <c:extLst>
            <c:ext xmlns:c16="http://schemas.microsoft.com/office/drawing/2014/chart" uri="{C3380CC4-5D6E-409C-BE32-E72D297353CC}">
              <c16:uniqueId val="{00000000-EE13-474F-B7BB-4214560EF4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0.53</c:v>
                </c:pt>
              </c:numCache>
            </c:numRef>
          </c:val>
          <c:smooth val="0"/>
          <c:extLst>
            <c:ext xmlns:c16="http://schemas.microsoft.com/office/drawing/2014/chart" uri="{C3380CC4-5D6E-409C-BE32-E72D297353CC}">
              <c16:uniqueId val="{00000001-EE13-474F-B7BB-4214560EF4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58.7</c:v>
                </c:pt>
                <c:pt idx="1">
                  <c:v>60.19</c:v>
                </c:pt>
                <c:pt idx="2">
                  <c:v>58.75</c:v>
                </c:pt>
                <c:pt idx="3">
                  <c:v>58.66</c:v>
                </c:pt>
                <c:pt idx="4">
                  <c:v>56.73</c:v>
                </c:pt>
              </c:numCache>
            </c:numRef>
          </c:val>
          <c:extLst>
            <c:ext xmlns:c16="http://schemas.microsoft.com/office/drawing/2014/chart" uri="{C3380CC4-5D6E-409C-BE32-E72D297353CC}">
              <c16:uniqueId val="{00000000-CA63-4D7E-B680-CAD29C89FF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55.89</c:v>
                </c:pt>
              </c:numCache>
            </c:numRef>
          </c:val>
          <c:smooth val="0"/>
          <c:extLst>
            <c:ext xmlns:c16="http://schemas.microsoft.com/office/drawing/2014/chart" uri="{C3380CC4-5D6E-409C-BE32-E72D297353CC}">
              <c16:uniqueId val="{00000001-CA63-4D7E-B680-CAD29C89FF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85.14</c:v>
                </c:pt>
                <c:pt idx="1">
                  <c:v>83.06</c:v>
                </c:pt>
                <c:pt idx="2">
                  <c:v>85.19</c:v>
                </c:pt>
                <c:pt idx="3">
                  <c:v>83.5</c:v>
                </c:pt>
                <c:pt idx="4">
                  <c:v>85.41</c:v>
                </c:pt>
              </c:numCache>
            </c:numRef>
          </c:val>
          <c:extLst>
            <c:ext xmlns:c16="http://schemas.microsoft.com/office/drawing/2014/chart" uri="{C3380CC4-5D6E-409C-BE32-E72D297353CC}">
              <c16:uniqueId val="{00000000-8B05-4886-8DEA-7E6518F4FD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81.27</c:v>
                </c:pt>
              </c:numCache>
            </c:numRef>
          </c:val>
          <c:smooth val="0"/>
          <c:extLst>
            <c:ext xmlns:c16="http://schemas.microsoft.com/office/drawing/2014/chart" uri="{C3380CC4-5D6E-409C-BE32-E72D297353CC}">
              <c16:uniqueId val="{00000001-8B05-4886-8DEA-7E6518F4FD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106.16</c:v>
                </c:pt>
                <c:pt idx="1">
                  <c:v>107.53</c:v>
                </c:pt>
                <c:pt idx="2">
                  <c:v>107.55</c:v>
                </c:pt>
                <c:pt idx="3">
                  <c:v>105.71</c:v>
                </c:pt>
                <c:pt idx="4">
                  <c:v>116.24</c:v>
                </c:pt>
              </c:numCache>
            </c:numRef>
          </c:val>
          <c:extLst>
            <c:ext xmlns:c16="http://schemas.microsoft.com/office/drawing/2014/chart" uri="{C3380CC4-5D6E-409C-BE32-E72D297353CC}">
              <c16:uniqueId val="{00000000-243E-492C-A7E8-2400F37397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108.35</c:v>
                </c:pt>
              </c:numCache>
            </c:numRef>
          </c:val>
          <c:smooth val="0"/>
          <c:extLst>
            <c:ext xmlns:c16="http://schemas.microsoft.com/office/drawing/2014/chart" uri="{C3380CC4-5D6E-409C-BE32-E72D297353CC}">
              <c16:uniqueId val="{00000001-243E-492C-A7E8-2400F37397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59.82</c:v>
                </c:pt>
                <c:pt idx="1">
                  <c:v>60.95</c:v>
                </c:pt>
                <c:pt idx="2">
                  <c:v>60.36</c:v>
                </c:pt>
                <c:pt idx="3">
                  <c:v>61.52</c:v>
                </c:pt>
                <c:pt idx="4">
                  <c:v>63.13</c:v>
                </c:pt>
              </c:numCache>
            </c:numRef>
          </c:val>
          <c:extLst>
            <c:ext xmlns:c16="http://schemas.microsoft.com/office/drawing/2014/chart" uri="{C3380CC4-5D6E-409C-BE32-E72D297353CC}">
              <c16:uniqueId val="{00000000-1F9D-416D-8354-729370C5CE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50.63</c:v>
                </c:pt>
              </c:numCache>
            </c:numRef>
          </c:val>
          <c:smooth val="0"/>
          <c:extLst>
            <c:ext xmlns:c16="http://schemas.microsoft.com/office/drawing/2014/chart" uri="{C3380CC4-5D6E-409C-BE32-E72D297353CC}">
              <c16:uniqueId val="{00000001-1F9D-416D-8354-729370C5CE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6.66</c:v>
                </c:pt>
                <c:pt idx="1">
                  <c:v>0</c:v>
                </c:pt>
                <c:pt idx="2" formatCode="#,##0.00;&quot;△&quot;#,##0.00;&quot;-&quot;">
                  <c:v>22.98</c:v>
                </c:pt>
                <c:pt idx="3" formatCode="#,##0.00;&quot;△&quot;#,##0.00;&quot;-&quot;">
                  <c:v>14.64</c:v>
                </c:pt>
                <c:pt idx="4" formatCode="#,##0.00;&quot;△&quot;#,##0.00;&quot;-&quot;">
                  <c:v>14.19</c:v>
                </c:pt>
              </c:numCache>
            </c:numRef>
          </c:val>
          <c:extLst>
            <c:ext xmlns:c16="http://schemas.microsoft.com/office/drawing/2014/chart" uri="{C3380CC4-5D6E-409C-BE32-E72D297353CC}">
              <c16:uniqueId val="{00000000-81D4-43DA-A7D1-E7C7E38E6B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18.28</c:v>
                </c:pt>
              </c:numCache>
            </c:numRef>
          </c:val>
          <c:smooth val="0"/>
          <c:extLst>
            <c:ext xmlns:c16="http://schemas.microsoft.com/office/drawing/2014/chart" uri="{C3380CC4-5D6E-409C-BE32-E72D297353CC}">
              <c16:uniqueId val="{00000001-81D4-43DA-A7D1-E7C7E38E6B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0-490A-9F52-CF281705C9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3.98</c:v>
                </c:pt>
              </c:numCache>
            </c:numRef>
          </c:val>
          <c:smooth val="0"/>
          <c:extLst>
            <c:ext xmlns:c16="http://schemas.microsoft.com/office/drawing/2014/chart" uri="{C3380CC4-5D6E-409C-BE32-E72D297353CC}">
              <c16:uniqueId val="{00000001-D630-490A-9F52-CF281705C9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215.04</c:v>
                </c:pt>
                <c:pt idx="1">
                  <c:v>193.29</c:v>
                </c:pt>
                <c:pt idx="2">
                  <c:v>138.80000000000001</c:v>
                </c:pt>
                <c:pt idx="3">
                  <c:v>164.3</c:v>
                </c:pt>
                <c:pt idx="4">
                  <c:v>175.61</c:v>
                </c:pt>
              </c:numCache>
            </c:numRef>
          </c:val>
          <c:extLst>
            <c:ext xmlns:c16="http://schemas.microsoft.com/office/drawing/2014/chart" uri="{C3380CC4-5D6E-409C-BE32-E72D297353CC}">
              <c16:uniqueId val="{00000000-7AFF-42DA-BC8E-ACCBFAC8C4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367.55</c:v>
                </c:pt>
              </c:numCache>
            </c:numRef>
          </c:val>
          <c:smooth val="0"/>
          <c:extLst>
            <c:ext xmlns:c16="http://schemas.microsoft.com/office/drawing/2014/chart" uri="{C3380CC4-5D6E-409C-BE32-E72D297353CC}">
              <c16:uniqueId val="{00000001-7AFF-42DA-BC8E-ACCBFAC8C4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473.21</c:v>
                </c:pt>
                <c:pt idx="1">
                  <c:v>456.29</c:v>
                </c:pt>
                <c:pt idx="2">
                  <c:v>457.16</c:v>
                </c:pt>
                <c:pt idx="3">
                  <c:v>439.57</c:v>
                </c:pt>
                <c:pt idx="4">
                  <c:v>404.94</c:v>
                </c:pt>
              </c:numCache>
            </c:numRef>
          </c:val>
          <c:extLst>
            <c:ext xmlns:c16="http://schemas.microsoft.com/office/drawing/2014/chart" uri="{C3380CC4-5D6E-409C-BE32-E72D297353CC}">
              <c16:uniqueId val="{00000000-DF03-4B2C-A2AC-8027875C14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418.68</c:v>
                </c:pt>
              </c:numCache>
            </c:numRef>
          </c:val>
          <c:smooth val="0"/>
          <c:extLst>
            <c:ext xmlns:c16="http://schemas.microsoft.com/office/drawing/2014/chart" uri="{C3380CC4-5D6E-409C-BE32-E72D297353CC}">
              <c16:uniqueId val="{00000001-DF03-4B2C-A2AC-8027875C14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90.69</c:v>
                </c:pt>
                <c:pt idx="1">
                  <c:v>91.9</c:v>
                </c:pt>
                <c:pt idx="2">
                  <c:v>96.07</c:v>
                </c:pt>
                <c:pt idx="3">
                  <c:v>95.74</c:v>
                </c:pt>
                <c:pt idx="4">
                  <c:v>98.15</c:v>
                </c:pt>
              </c:numCache>
            </c:numRef>
          </c:val>
          <c:extLst>
            <c:ext xmlns:c16="http://schemas.microsoft.com/office/drawing/2014/chart" uri="{C3380CC4-5D6E-409C-BE32-E72D297353CC}">
              <c16:uniqueId val="{00000000-E0B4-48CB-8CE0-E330D7854E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94.78</c:v>
                </c:pt>
              </c:numCache>
            </c:numRef>
          </c:val>
          <c:smooth val="0"/>
          <c:extLst>
            <c:ext xmlns:c16="http://schemas.microsoft.com/office/drawing/2014/chart" uri="{C3380CC4-5D6E-409C-BE32-E72D297353CC}">
              <c16:uniqueId val="{00000001-E0B4-48CB-8CE0-E330D7854E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237.72</c:v>
                </c:pt>
                <c:pt idx="1">
                  <c:v>234.76</c:v>
                </c:pt>
                <c:pt idx="2">
                  <c:v>223.35</c:v>
                </c:pt>
                <c:pt idx="3">
                  <c:v>225.59</c:v>
                </c:pt>
                <c:pt idx="4">
                  <c:v>221.09</c:v>
                </c:pt>
              </c:numCache>
            </c:numRef>
          </c:val>
          <c:extLst>
            <c:ext xmlns:c16="http://schemas.microsoft.com/office/drawing/2014/chart" uri="{C3380CC4-5D6E-409C-BE32-E72D297353CC}">
              <c16:uniqueId val="{00000000-73F2-44E3-B085-4E62E23DCB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181.3</c:v>
                </c:pt>
              </c:numCache>
            </c:numRef>
          </c:val>
          <c:smooth val="0"/>
          <c:extLst>
            <c:ext xmlns:c16="http://schemas.microsoft.com/office/drawing/2014/chart" uri="{C3380CC4-5D6E-409C-BE32-E72D297353CC}">
              <c16:uniqueId val="{00000001-73F2-44E3-B085-4E62E23DCB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行方市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33775</v>
      </c>
      <c r="AM8" s="61"/>
      <c r="AN8" s="61"/>
      <c r="AO8" s="61"/>
      <c r="AP8" s="61"/>
      <c r="AQ8" s="61"/>
      <c r="AR8" s="61"/>
      <c r="AS8" s="61"/>
      <c r="AT8" s="52">
        <f>データ!$S$6</f>
        <v>222.48</v>
      </c>
      <c r="AU8" s="53"/>
      <c r="AV8" s="53"/>
      <c r="AW8" s="53"/>
      <c r="AX8" s="53"/>
      <c r="AY8" s="53"/>
      <c r="AZ8" s="53"/>
      <c r="BA8" s="53"/>
      <c r="BB8" s="54">
        <f>データ!$T$6</f>
        <v>151.81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60.3</v>
      </c>
      <c r="J10" s="53"/>
      <c r="K10" s="53"/>
      <c r="L10" s="53"/>
      <c r="M10" s="53"/>
      <c r="N10" s="53"/>
      <c r="O10" s="64"/>
      <c r="P10" s="54">
        <f>データ!$P$6</f>
        <v>93.87</v>
      </c>
      <c r="Q10" s="54"/>
      <c r="R10" s="54"/>
      <c r="S10" s="54"/>
      <c r="T10" s="54"/>
      <c r="U10" s="54"/>
      <c r="V10" s="54"/>
      <c r="W10" s="61">
        <f>データ!$Q$6</f>
        <v>4494</v>
      </c>
      <c r="X10" s="61"/>
      <c r="Y10" s="61"/>
      <c r="Z10" s="61"/>
      <c r="AA10" s="61"/>
      <c r="AB10" s="61"/>
      <c r="AC10" s="61"/>
      <c r="AD10" s="2"/>
      <c r="AE10" s="2"/>
      <c r="AF10" s="2"/>
      <c r="AG10" s="2"/>
      <c r="AH10" s="4"/>
      <c r="AI10" s="4"/>
      <c r="AJ10" s="4"/>
      <c r="AK10" s="4"/>
      <c r="AL10" s="61">
        <f>データ!$U$6</f>
        <v>29753</v>
      </c>
      <c r="AM10" s="61"/>
      <c r="AN10" s="61"/>
      <c r="AO10" s="61"/>
      <c r="AP10" s="61"/>
      <c r="AQ10" s="61"/>
      <c r="AR10" s="61"/>
      <c r="AS10" s="61"/>
      <c r="AT10" s="52">
        <f>データ!$V$6</f>
        <v>166.33</v>
      </c>
      <c r="AU10" s="53"/>
      <c r="AV10" s="53"/>
      <c r="AW10" s="53"/>
      <c r="AX10" s="53"/>
      <c r="AY10" s="53"/>
      <c r="AZ10" s="53"/>
      <c r="BA10" s="53"/>
      <c r="BB10" s="54">
        <f>データ!$W$6</f>
        <v>178.88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1uIkKd9VNEhDr5QsCjn7QJRl+4Kode+Go25aFx63PVwNUxkqD3iEmMitNR9u5W6jNGJuf43wJx2vZp62aIlXQ==" saltValue="5PtJ+glXs8knmTaW0XzX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82333</v>
      </c>
      <c r="D6" s="34">
        <f t="shared" si="3"/>
        <v>46</v>
      </c>
      <c r="E6" s="34">
        <f t="shared" si="3"/>
        <v>1</v>
      </c>
      <c r="F6" s="34">
        <f t="shared" si="3"/>
        <v>0</v>
      </c>
      <c r="G6" s="34">
        <f t="shared" si="3"/>
        <v>1</v>
      </c>
      <c r="H6" s="34" t="str">
        <f t="shared" si="3"/>
        <v>茨城県　行方市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60.3</v>
      </c>
      <c r="P6" s="35">
        <f t="shared" si="3"/>
        <v>93.87</v>
      </c>
      <c r="Q6" s="35">
        <f t="shared" si="3"/>
        <v>4494</v>
      </c>
      <c r="R6" s="35">
        <f t="shared" si="3"/>
        <v>33775</v>
      </c>
      <c r="S6" s="35">
        <f t="shared" si="3"/>
        <v>222.48</v>
      </c>
      <c r="T6" s="35">
        <f t="shared" si="3"/>
        <v>151.81</v>
      </c>
      <c r="U6" s="35">
        <f t="shared" si="3"/>
        <v>29753</v>
      </c>
      <c r="V6" s="35">
        <f t="shared" si="3"/>
        <v>166.33</v>
      </c>
      <c r="W6" s="35">
        <f t="shared" si="3"/>
        <v>178.88</v>
      </c>
      <c r="X6" s="36">
        <f>IF(X7="",NA(),X7)</f>
        <v>106.16</v>
      </c>
      <c r="Y6" s="36">
        <f t="shared" ref="Y6:AG6" si="4">IF(Y7="",NA(),Y7)</f>
        <v>107.53</v>
      </c>
      <c r="Z6" s="36">
        <f t="shared" si="4"/>
        <v>107.55</v>
      </c>
      <c r="AA6" s="36">
        <f t="shared" si="4"/>
        <v>105.71</v>
      </c>
      <c r="AB6" s="36">
        <f t="shared" si="4"/>
        <v>116.24</v>
      </c>
      <c r="AC6" s="36">
        <f t="shared" si="4"/>
        <v>110.95</v>
      </c>
      <c r="AD6" s="36">
        <f t="shared" si="4"/>
        <v>110.68</v>
      </c>
      <c r="AE6" s="36">
        <f t="shared" si="4"/>
        <v>110.66</v>
      </c>
      <c r="AF6" s="36">
        <f t="shared" si="4"/>
        <v>109.01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3.98</v>
      </c>
      <c r="AS6" s="35" t="str">
        <f>IF(AS7="","",IF(AS7="-","【-】","【"&amp;SUBSTITUTE(TEXT(AS7,"#,##0.00"),"-","△")&amp;"】"))</f>
        <v>【1.15】</v>
      </c>
      <c r="AT6" s="36">
        <f>IF(AT7="",NA(),AT7)</f>
        <v>215.04</v>
      </c>
      <c r="AU6" s="36">
        <f t="shared" ref="AU6:BC6" si="6">IF(AU7="",NA(),AU7)</f>
        <v>193.29</v>
      </c>
      <c r="AV6" s="36">
        <f t="shared" si="6"/>
        <v>138.80000000000001</v>
      </c>
      <c r="AW6" s="36">
        <f t="shared" si="6"/>
        <v>164.3</v>
      </c>
      <c r="AX6" s="36">
        <f t="shared" si="6"/>
        <v>175.61</v>
      </c>
      <c r="AY6" s="36">
        <f t="shared" si="6"/>
        <v>377.63</v>
      </c>
      <c r="AZ6" s="36">
        <f t="shared" si="6"/>
        <v>357.34</v>
      </c>
      <c r="BA6" s="36">
        <f t="shared" si="6"/>
        <v>366.03</v>
      </c>
      <c r="BB6" s="36">
        <f t="shared" si="6"/>
        <v>365.18</v>
      </c>
      <c r="BC6" s="36">
        <f t="shared" si="6"/>
        <v>367.55</v>
      </c>
      <c r="BD6" s="35" t="str">
        <f>IF(BD7="","",IF(BD7="-","【-】","【"&amp;SUBSTITUTE(TEXT(BD7,"#,##0.00"),"-","△")&amp;"】"))</f>
        <v>【260.31】</v>
      </c>
      <c r="BE6" s="36">
        <f>IF(BE7="",NA(),BE7)</f>
        <v>473.21</v>
      </c>
      <c r="BF6" s="36">
        <f t="shared" ref="BF6:BN6" si="7">IF(BF7="",NA(),BF7)</f>
        <v>456.29</v>
      </c>
      <c r="BG6" s="36">
        <f t="shared" si="7"/>
        <v>457.16</v>
      </c>
      <c r="BH6" s="36">
        <f t="shared" si="7"/>
        <v>439.57</v>
      </c>
      <c r="BI6" s="36">
        <f t="shared" si="7"/>
        <v>404.94</v>
      </c>
      <c r="BJ6" s="36">
        <f t="shared" si="7"/>
        <v>364.71</v>
      </c>
      <c r="BK6" s="36">
        <f t="shared" si="7"/>
        <v>373.69</v>
      </c>
      <c r="BL6" s="36">
        <f t="shared" si="7"/>
        <v>370.12</v>
      </c>
      <c r="BM6" s="36">
        <f t="shared" si="7"/>
        <v>371.65</v>
      </c>
      <c r="BN6" s="36">
        <f t="shared" si="7"/>
        <v>418.68</v>
      </c>
      <c r="BO6" s="35" t="str">
        <f>IF(BO7="","",IF(BO7="-","【-】","【"&amp;SUBSTITUTE(TEXT(BO7,"#,##0.00"),"-","△")&amp;"】"))</f>
        <v>【275.67】</v>
      </c>
      <c r="BP6" s="36">
        <f>IF(BP7="",NA(),BP7)</f>
        <v>90.69</v>
      </c>
      <c r="BQ6" s="36">
        <f t="shared" ref="BQ6:BY6" si="8">IF(BQ7="",NA(),BQ7)</f>
        <v>91.9</v>
      </c>
      <c r="BR6" s="36">
        <f t="shared" si="8"/>
        <v>96.07</v>
      </c>
      <c r="BS6" s="36">
        <f t="shared" si="8"/>
        <v>95.74</v>
      </c>
      <c r="BT6" s="36">
        <f t="shared" si="8"/>
        <v>98.15</v>
      </c>
      <c r="BU6" s="36">
        <f t="shared" si="8"/>
        <v>100.65</v>
      </c>
      <c r="BV6" s="36">
        <f t="shared" si="8"/>
        <v>99.87</v>
      </c>
      <c r="BW6" s="36">
        <f t="shared" si="8"/>
        <v>100.42</v>
      </c>
      <c r="BX6" s="36">
        <f t="shared" si="8"/>
        <v>98.77</v>
      </c>
      <c r="BY6" s="36">
        <f t="shared" si="8"/>
        <v>94.78</v>
      </c>
      <c r="BZ6" s="35" t="str">
        <f>IF(BZ7="","",IF(BZ7="-","【-】","【"&amp;SUBSTITUTE(TEXT(BZ7,"#,##0.00"),"-","△")&amp;"】"))</f>
        <v>【100.05】</v>
      </c>
      <c r="CA6" s="36">
        <f>IF(CA7="",NA(),CA7)</f>
        <v>237.72</v>
      </c>
      <c r="CB6" s="36">
        <f t="shared" ref="CB6:CJ6" si="9">IF(CB7="",NA(),CB7)</f>
        <v>234.76</v>
      </c>
      <c r="CC6" s="36">
        <f t="shared" si="9"/>
        <v>223.35</v>
      </c>
      <c r="CD6" s="36">
        <f t="shared" si="9"/>
        <v>225.59</v>
      </c>
      <c r="CE6" s="36">
        <f t="shared" si="9"/>
        <v>221.09</v>
      </c>
      <c r="CF6" s="36">
        <f t="shared" si="9"/>
        <v>170.19</v>
      </c>
      <c r="CG6" s="36">
        <f t="shared" si="9"/>
        <v>171.81</v>
      </c>
      <c r="CH6" s="36">
        <f t="shared" si="9"/>
        <v>171.67</v>
      </c>
      <c r="CI6" s="36">
        <f t="shared" si="9"/>
        <v>173.67</v>
      </c>
      <c r="CJ6" s="36">
        <f t="shared" si="9"/>
        <v>181.3</v>
      </c>
      <c r="CK6" s="35" t="str">
        <f>IF(CK7="","",IF(CK7="-","【-】","【"&amp;SUBSTITUTE(TEXT(CK7,"#,##0.00"),"-","△")&amp;"】"))</f>
        <v>【166.40】</v>
      </c>
      <c r="CL6" s="36">
        <f>IF(CL7="",NA(),CL7)</f>
        <v>58.7</v>
      </c>
      <c r="CM6" s="36">
        <f t="shared" ref="CM6:CU6" si="10">IF(CM7="",NA(),CM7)</f>
        <v>60.19</v>
      </c>
      <c r="CN6" s="36">
        <f t="shared" si="10"/>
        <v>58.75</v>
      </c>
      <c r="CO6" s="36">
        <f t="shared" si="10"/>
        <v>58.66</v>
      </c>
      <c r="CP6" s="36">
        <f t="shared" si="10"/>
        <v>56.73</v>
      </c>
      <c r="CQ6" s="36">
        <f t="shared" si="10"/>
        <v>59.01</v>
      </c>
      <c r="CR6" s="36">
        <f t="shared" si="10"/>
        <v>60.03</v>
      </c>
      <c r="CS6" s="36">
        <f t="shared" si="10"/>
        <v>59.74</v>
      </c>
      <c r="CT6" s="36">
        <f t="shared" si="10"/>
        <v>59.67</v>
      </c>
      <c r="CU6" s="36">
        <f t="shared" si="10"/>
        <v>55.89</v>
      </c>
      <c r="CV6" s="35" t="str">
        <f>IF(CV7="","",IF(CV7="-","【-】","【"&amp;SUBSTITUTE(TEXT(CV7,"#,##0.00"),"-","△")&amp;"】"))</f>
        <v>【60.69】</v>
      </c>
      <c r="CW6" s="36">
        <f>IF(CW7="",NA(),CW7)</f>
        <v>85.14</v>
      </c>
      <c r="CX6" s="36">
        <f t="shared" ref="CX6:DF6" si="11">IF(CX7="",NA(),CX7)</f>
        <v>83.06</v>
      </c>
      <c r="CY6" s="36">
        <f t="shared" si="11"/>
        <v>85.19</v>
      </c>
      <c r="CZ6" s="36">
        <f t="shared" si="11"/>
        <v>83.5</v>
      </c>
      <c r="DA6" s="36">
        <f t="shared" si="11"/>
        <v>85.41</v>
      </c>
      <c r="DB6" s="36">
        <f t="shared" si="11"/>
        <v>85.37</v>
      </c>
      <c r="DC6" s="36">
        <f t="shared" si="11"/>
        <v>84.81</v>
      </c>
      <c r="DD6" s="36">
        <f t="shared" si="11"/>
        <v>84.8</v>
      </c>
      <c r="DE6" s="36">
        <f t="shared" si="11"/>
        <v>84.6</v>
      </c>
      <c r="DF6" s="36">
        <f t="shared" si="11"/>
        <v>81.27</v>
      </c>
      <c r="DG6" s="35" t="str">
        <f>IF(DG7="","",IF(DG7="-","【-】","【"&amp;SUBSTITUTE(TEXT(DG7,"#,##0.00"),"-","△")&amp;"】"))</f>
        <v>【89.82】</v>
      </c>
      <c r="DH6" s="36">
        <f>IF(DH7="",NA(),DH7)</f>
        <v>59.82</v>
      </c>
      <c r="DI6" s="36">
        <f t="shared" ref="DI6:DQ6" si="12">IF(DI7="",NA(),DI7)</f>
        <v>60.95</v>
      </c>
      <c r="DJ6" s="36">
        <f t="shared" si="12"/>
        <v>60.36</v>
      </c>
      <c r="DK6" s="36">
        <f t="shared" si="12"/>
        <v>61.52</v>
      </c>
      <c r="DL6" s="36">
        <f t="shared" si="12"/>
        <v>63.13</v>
      </c>
      <c r="DM6" s="36">
        <f t="shared" si="12"/>
        <v>46.9</v>
      </c>
      <c r="DN6" s="36">
        <f t="shared" si="12"/>
        <v>47.28</v>
      </c>
      <c r="DO6" s="36">
        <f t="shared" si="12"/>
        <v>47.66</v>
      </c>
      <c r="DP6" s="36">
        <f t="shared" si="12"/>
        <v>48.17</v>
      </c>
      <c r="DQ6" s="36">
        <f t="shared" si="12"/>
        <v>50.63</v>
      </c>
      <c r="DR6" s="35" t="str">
        <f>IF(DR7="","",IF(DR7="-","【-】","【"&amp;SUBSTITUTE(TEXT(DR7,"#,##0.00"),"-","△")&amp;"】"))</f>
        <v>【50.19】</v>
      </c>
      <c r="DS6" s="36">
        <f>IF(DS7="",NA(),DS7)</f>
        <v>6.66</v>
      </c>
      <c r="DT6" s="35">
        <f t="shared" ref="DT6:EB6" si="13">IF(DT7="",NA(),DT7)</f>
        <v>0</v>
      </c>
      <c r="DU6" s="36">
        <f t="shared" si="13"/>
        <v>22.98</v>
      </c>
      <c r="DV6" s="36">
        <f t="shared" si="13"/>
        <v>14.64</v>
      </c>
      <c r="DW6" s="36">
        <f t="shared" si="13"/>
        <v>14.19</v>
      </c>
      <c r="DX6" s="36">
        <f t="shared" si="13"/>
        <v>12.03</v>
      </c>
      <c r="DY6" s="36">
        <f t="shared" si="13"/>
        <v>12.19</v>
      </c>
      <c r="DZ6" s="36">
        <f t="shared" si="13"/>
        <v>15.1</v>
      </c>
      <c r="EA6" s="36">
        <f t="shared" si="13"/>
        <v>17.12</v>
      </c>
      <c r="EB6" s="36">
        <f t="shared" si="13"/>
        <v>18.28</v>
      </c>
      <c r="EC6" s="35" t="str">
        <f>IF(EC7="","",IF(EC7="-","【-】","【"&amp;SUBSTITUTE(TEXT(EC7,"#,##0.00"),"-","△")&amp;"】"))</f>
        <v>【20.63】</v>
      </c>
      <c r="ED6" s="36">
        <f>IF(ED7="",NA(),ED7)</f>
        <v>0.3</v>
      </c>
      <c r="EE6" s="36">
        <f t="shared" ref="EE6:EM6" si="14">IF(EE7="",NA(),EE7)</f>
        <v>0.18</v>
      </c>
      <c r="EF6" s="36">
        <f t="shared" si="14"/>
        <v>0.61</v>
      </c>
      <c r="EG6" s="36">
        <f t="shared" si="14"/>
        <v>0.45</v>
      </c>
      <c r="EH6" s="36">
        <f t="shared" si="14"/>
        <v>0.21</v>
      </c>
      <c r="EI6" s="36">
        <f t="shared" si="14"/>
        <v>0.61</v>
      </c>
      <c r="EJ6" s="36">
        <f t="shared" si="14"/>
        <v>0.51</v>
      </c>
      <c r="EK6" s="36">
        <f t="shared" si="14"/>
        <v>0.57999999999999996</v>
      </c>
      <c r="EL6" s="36">
        <f t="shared" si="14"/>
        <v>0.54</v>
      </c>
      <c r="EM6" s="36">
        <f t="shared" si="14"/>
        <v>0.53</v>
      </c>
      <c r="EN6" s="35" t="str">
        <f>IF(EN7="","",IF(EN7="-","【-】","【"&amp;SUBSTITUTE(TEXT(EN7,"#,##0.00"),"-","△")&amp;"】"))</f>
        <v>【0.69】</v>
      </c>
    </row>
    <row r="7" spans="1:144" s="37" customFormat="1" x14ac:dyDescent="0.15">
      <c r="A7" s="29"/>
      <c r="B7" s="38">
        <v>2020</v>
      </c>
      <c r="C7" s="38">
        <v>82333</v>
      </c>
      <c r="D7" s="38">
        <v>46</v>
      </c>
      <c r="E7" s="38">
        <v>1</v>
      </c>
      <c r="F7" s="38">
        <v>0</v>
      </c>
      <c r="G7" s="38">
        <v>1</v>
      </c>
      <c r="H7" s="38" t="s">
        <v>93</v>
      </c>
      <c r="I7" s="38" t="s">
        <v>94</v>
      </c>
      <c r="J7" s="38" t="s">
        <v>95</v>
      </c>
      <c r="K7" s="38" t="s">
        <v>96</v>
      </c>
      <c r="L7" s="38" t="s">
        <v>97</v>
      </c>
      <c r="M7" s="38" t="s">
        <v>98</v>
      </c>
      <c r="N7" s="39" t="s">
        <v>99</v>
      </c>
      <c r="O7" s="39">
        <v>60.3</v>
      </c>
      <c r="P7" s="39">
        <v>93.87</v>
      </c>
      <c r="Q7" s="39">
        <v>4494</v>
      </c>
      <c r="R7" s="39">
        <v>33775</v>
      </c>
      <c r="S7" s="39">
        <v>222.48</v>
      </c>
      <c r="T7" s="39">
        <v>151.81</v>
      </c>
      <c r="U7" s="39">
        <v>29753</v>
      </c>
      <c r="V7" s="39">
        <v>166.33</v>
      </c>
      <c r="W7" s="39">
        <v>178.88</v>
      </c>
      <c r="X7" s="39">
        <v>106.16</v>
      </c>
      <c r="Y7" s="39">
        <v>107.53</v>
      </c>
      <c r="Z7" s="39">
        <v>107.55</v>
      </c>
      <c r="AA7" s="39">
        <v>105.71</v>
      </c>
      <c r="AB7" s="39">
        <v>116.24</v>
      </c>
      <c r="AC7" s="39">
        <v>110.95</v>
      </c>
      <c r="AD7" s="39">
        <v>110.68</v>
      </c>
      <c r="AE7" s="39">
        <v>110.66</v>
      </c>
      <c r="AF7" s="39">
        <v>109.01</v>
      </c>
      <c r="AG7" s="39">
        <v>108.35</v>
      </c>
      <c r="AH7" s="39">
        <v>110.27</v>
      </c>
      <c r="AI7" s="39">
        <v>0</v>
      </c>
      <c r="AJ7" s="39">
        <v>0</v>
      </c>
      <c r="AK7" s="39">
        <v>0</v>
      </c>
      <c r="AL7" s="39">
        <v>0</v>
      </c>
      <c r="AM7" s="39">
        <v>0</v>
      </c>
      <c r="AN7" s="39">
        <v>3.91</v>
      </c>
      <c r="AO7" s="39">
        <v>3.56</v>
      </c>
      <c r="AP7" s="39">
        <v>2.74</v>
      </c>
      <c r="AQ7" s="39">
        <v>3.7</v>
      </c>
      <c r="AR7" s="39">
        <v>3.98</v>
      </c>
      <c r="AS7" s="39">
        <v>1.1499999999999999</v>
      </c>
      <c r="AT7" s="39">
        <v>215.04</v>
      </c>
      <c r="AU7" s="39">
        <v>193.29</v>
      </c>
      <c r="AV7" s="39">
        <v>138.80000000000001</v>
      </c>
      <c r="AW7" s="39">
        <v>164.3</v>
      </c>
      <c r="AX7" s="39">
        <v>175.61</v>
      </c>
      <c r="AY7" s="39">
        <v>377.63</v>
      </c>
      <c r="AZ7" s="39">
        <v>357.34</v>
      </c>
      <c r="BA7" s="39">
        <v>366.03</v>
      </c>
      <c r="BB7" s="39">
        <v>365.18</v>
      </c>
      <c r="BC7" s="39">
        <v>367.55</v>
      </c>
      <c r="BD7" s="39">
        <v>260.31</v>
      </c>
      <c r="BE7" s="39">
        <v>473.21</v>
      </c>
      <c r="BF7" s="39">
        <v>456.29</v>
      </c>
      <c r="BG7" s="39">
        <v>457.16</v>
      </c>
      <c r="BH7" s="39">
        <v>439.57</v>
      </c>
      <c r="BI7" s="39">
        <v>404.94</v>
      </c>
      <c r="BJ7" s="39">
        <v>364.71</v>
      </c>
      <c r="BK7" s="39">
        <v>373.69</v>
      </c>
      <c r="BL7" s="39">
        <v>370.12</v>
      </c>
      <c r="BM7" s="39">
        <v>371.65</v>
      </c>
      <c r="BN7" s="39">
        <v>418.68</v>
      </c>
      <c r="BO7" s="39">
        <v>275.67</v>
      </c>
      <c r="BP7" s="39">
        <v>90.69</v>
      </c>
      <c r="BQ7" s="39">
        <v>91.9</v>
      </c>
      <c r="BR7" s="39">
        <v>96.07</v>
      </c>
      <c r="BS7" s="39">
        <v>95.74</v>
      </c>
      <c r="BT7" s="39">
        <v>98.15</v>
      </c>
      <c r="BU7" s="39">
        <v>100.65</v>
      </c>
      <c r="BV7" s="39">
        <v>99.87</v>
      </c>
      <c r="BW7" s="39">
        <v>100.42</v>
      </c>
      <c r="BX7" s="39">
        <v>98.77</v>
      </c>
      <c r="BY7" s="39">
        <v>94.78</v>
      </c>
      <c r="BZ7" s="39">
        <v>100.05</v>
      </c>
      <c r="CA7" s="39">
        <v>237.72</v>
      </c>
      <c r="CB7" s="39">
        <v>234.76</v>
      </c>
      <c r="CC7" s="39">
        <v>223.35</v>
      </c>
      <c r="CD7" s="39">
        <v>225.59</v>
      </c>
      <c r="CE7" s="39">
        <v>221.09</v>
      </c>
      <c r="CF7" s="39">
        <v>170.19</v>
      </c>
      <c r="CG7" s="39">
        <v>171.81</v>
      </c>
      <c r="CH7" s="39">
        <v>171.67</v>
      </c>
      <c r="CI7" s="39">
        <v>173.67</v>
      </c>
      <c r="CJ7" s="39">
        <v>181.3</v>
      </c>
      <c r="CK7" s="39">
        <v>166.4</v>
      </c>
      <c r="CL7" s="39">
        <v>58.7</v>
      </c>
      <c r="CM7" s="39">
        <v>60.19</v>
      </c>
      <c r="CN7" s="39">
        <v>58.75</v>
      </c>
      <c r="CO7" s="39">
        <v>58.66</v>
      </c>
      <c r="CP7" s="39">
        <v>56.73</v>
      </c>
      <c r="CQ7" s="39">
        <v>59.01</v>
      </c>
      <c r="CR7" s="39">
        <v>60.03</v>
      </c>
      <c r="CS7" s="39">
        <v>59.74</v>
      </c>
      <c r="CT7" s="39">
        <v>59.67</v>
      </c>
      <c r="CU7" s="39">
        <v>55.89</v>
      </c>
      <c r="CV7" s="39">
        <v>60.69</v>
      </c>
      <c r="CW7" s="39">
        <v>85.14</v>
      </c>
      <c r="CX7" s="39">
        <v>83.06</v>
      </c>
      <c r="CY7" s="39">
        <v>85.19</v>
      </c>
      <c r="CZ7" s="39">
        <v>83.5</v>
      </c>
      <c r="DA7" s="39">
        <v>85.41</v>
      </c>
      <c r="DB7" s="39">
        <v>85.37</v>
      </c>
      <c r="DC7" s="39">
        <v>84.81</v>
      </c>
      <c r="DD7" s="39">
        <v>84.8</v>
      </c>
      <c r="DE7" s="39">
        <v>84.6</v>
      </c>
      <c r="DF7" s="39">
        <v>81.27</v>
      </c>
      <c r="DG7" s="39">
        <v>89.82</v>
      </c>
      <c r="DH7" s="39">
        <v>59.82</v>
      </c>
      <c r="DI7" s="39">
        <v>60.95</v>
      </c>
      <c r="DJ7" s="39">
        <v>60.36</v>
      </c>
      <c r="DK7" s="39">
        <v>61.52</v>
      </c>
      <c r="DL7" s="39">
        <v>63.13</v>
      </c>
      <c r="DM7" s="39">
        <v>46.9</v>
      </c>
      <c r="DN7" s="39">
        <v>47.28</v>
      </c>
      <c r="DO7" s="39">
        <v>47.66</v>
      </c>
      <c r="DP7" s="39">
        <v>48.17</v>
      </c>
      <c r="DQ7" s="39">
        <v>50.63</v>
      </c>
      <c r="DR7" s="39">
        <v>50.19</v>
      </c>
      <c r="DS7" s="39">
        <v>6.66</v>
      </c>
      <c r="DT7" s="39">
        <v>0</v>
      </c>
      <c r="DU7" s="39">
        <v>22.98</v>
      </c>
      <c r="DV7" s="39">
        <v>14.64</v>
      </c>
      <c r="DW7" s="39">
        <v>14.19</v>
      </c>
      <c r="DX7" s="39">
        <v>12.03</v>
      </c>
      <c r="DY7" s="39">
        <v>12.19</v>
      </c>
      <c r="DZ7" s="39">
        <v>15.1</v>
      </c>
      <c r="EA7" s="39">
        <v>17.12</v>
      </c>
      <c r="EB7" s="39">
        <v>18.28</v>
      </c>
      <c r="EC7" s="39">
        <v>20.63</v>
      </c>
      <c r="ED7" s="39">
        <v>0.3</v>
      </c>
      <c r="EE7" s="39">
        <v>0.18</v>
      </c>
      <c r="EF7" s="39">
        <v>0.61</v>
      </c>
      <c r="EG7" s="39">
        <v>0.45</v>
      </c>
      <c r="EH7" s="39">
        <v>0.21</v>
      </c>
      <c r="EI7" s="39">
        <v>0.61</v>
      </c>
      <c r="EJ7" s="39">
        <v>0.51</v>
      </c>
      <c r="EK7" s="39">
        <v>0.57999999999999996</v>
      </c>
      <c r="EL7" s="39">
        <v>0.54</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2022-01-31T04:47:11Z</cp:lastPrinted>
  <dcterms:created xsi:type="dcterms:W3CDTF">2021-12-03T06:45:20Z</dcterms:created>
  <dcterms:modified xsi:type="dcterms:W3CDTF">2022-01-31T04:47:46Z</dcterms:modified>
  <cp:category/>
</cp:coreProperties>
</file>